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125"/>
  <workbookPr showInkAnnotation="0" codeName="ThisWorkbook" autoCompressPictures="0"/>
  <bookViews>
    <workbookView xWindow="-5000" yWindow="0" windowWidth="25600" windowHeight="16060" tabRatio="500"/>
  </bookViews>
  <sheets>
    <sheet name="Introduction" sheetId="4" r:id="rId1"/>
    <sheet name="Frequency Tables" sheetId="9" r:id="rId2"/>
    <sheet name="Participating Institutions" sheetId="8" r:id="rId3"/>
  </sheets>
  <definedNames>
    <definedName name="_xlnm.Print_Area" localSheetId="1">'Frequency Tables'!$A$1:$F$1305</definedName>
    <definedName name="_xlnm.Print_Area" localSheetId="0">Introduction!$A$1:$F$6</definedName>
    <definedName name="_xlnm.Print_Area" localSheetId="2">'Participating Institutions'!$A$1:$D$17</definedName>
    <definedName name="_xlnm.Print_Titles" localSheetId="1">'Frequency Tables'!$1:$3</definedName>
    <definedName name="StatementofUnderstandings">#REF!</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1038" i="9" l="1"/>
  <c r="F1037" i="9"/>
  <c r="F1036" i="9"/>
  <c r="F1035" i="9"/>
  <c r="F1034" i="9"/>
  <c r="D1035" i="9"/>
  <c r="D1036" i="9"/>
  <c r="D1037" i="9"/>
  <c r="D1038" i="9"/>
  <c r="D1034" i="9"/>
  <c r="F1013" i="9"/>
  <c r="F1012" i="9"/>
  <c r="F1011" i="9"/>
  <c r="F1010" i="9"/>
  <c r="F1009" i="9"/>
  <c r="F1008" i="9"/>
  <c r="F1007" i="9"/>
  <c r="F1006" i="9"/>
  <c r="F1005" i="9"/>
  <c r="F1004" i="9"/>
  <c r="F1003" i="9"/>
  <c r="D1004" i="9"/>
  <c r="D1005" i="9"/>
  <c r="D1006" i="9"/>
  <c r="D1007" i="9"/>
  <c r="D1008" i="9"/>
  <c r="D1009" i="9"/>
  <c r="D1010" i="9"/>
  <c r="D1011" i="9"/>
  <c r="D1012" i="9"/>
  <c r="D1013" i="9"/>
  <c r="D1003" i="9"/>
  <c r="F999" i="9"/>
  <c r="F998" i="9"/>
  <c r="F997" i="9"/>
  <c r="F996" i="9"/>
  <c r="D997" i="9"/>
  <c r="D998" i="9"/>
  <c r="D999" i="9"/>
  <c r="D996" i="9"/>
  <c r="F966" i="9"/>
  <c r="F965" i="9"/>
  <c r="F964" i="9"/>
  <c r="F963" i="9"/>
  <c r="F962" i="9"/>
  <c r="F961" i="9"/>
  <c r="F960" i="9"/>
  <c r="F959" i="9"/>
  <c r="F958" i="9"/>
  <c r="F957" i="9"/>
  <c r="F956" i="9"/>
  <c r="F955" i="9"/>
  <c r="F954" i="9"/>
  <c r="D955" i="9"/>
  <c r="D956" i="9"/>
  <c r="D957" i="9"/>
  <c r="D958" i="9"/>
  <c r="D959" i="9"/>
  <c r="D960" i="9"/>
  <c r="D961" i="9"/>
  <c r="D962" i="9"/>
  <c r="D963" i="9"/>
  <c r="D964" i="9"/>
  <c r="D965" i="9"/>
  <c r="D966" i="9"/>
  <c r="D954" i="9"/>
  <c r="F888" i="9"/>
  <c r="F887" i="9"/>
  <c r="F886" i="9"/>
  <c r="F885" i="9"/>
  <c r="F884" i="9"/>
  <c r="F883" i="9"/>
  <c r="F882" i="9"/>
  <c r="F881" i="9"/>
  <c r="F880" i="9"/>
  <c r="F879" i="9"/>
  <c r="D880" i="9"/>
  <c r="D881" i="9"/>
  <c r="D882" i="9"/>
  <c r="D883" i="9"/>
  <c r="D884" i="9"/>
  <c r="D885" i="9"/>
  <c r="D886" i="9"/>
  <c r="D887" i="9"/>
  <c r="D888" i="9"/>
  <c r="D879" i="9"/>
  <c r="F876" i="9"/>
  <c r="F875" i="9"/>
  <c r="F874" i="9"/>
  <c r="F873" i="9"/>
  <c r="F872" i="9"/>
  <c r="F871" i="9"/>
  <c r="F870" i="9"/>
  <c r="F869" i="9"/>
  <c r="D870" i="9"/>
  <c r="D871" i="9"/>
  <c r="D872" i="9"/>
  <c r="D873" i="9"/>
  <c r="D874" i="9"/>
  <c r="D875" i="9"/>
  <c r="D876" i="9"/>
  <c r="D869" i="9"/>
  <c r="F866" i="9"/>
  <c r="F865" i="9"/>
  <c r="F864" i="9"/>
  <c r="F863" i="9"/>
  <c r="F862" i="9"/>
  <c r="F861" i="9"/>
  <c r="F860" i="9"/>
  <c r="F859" i="9"/>
  <c r="F858" i="9"/>
  <c r="F857" i="9"/>
  <c r="D858" i="9"/>
  <c r="D859" i="9"/>
  <c r="D860" i="9"/>
  <c r="D861" i="9"/>
  <c r="D862" i="9"/>
  <c r="D863" i="9"/>
  <c r="D864" i="9"/>
  <c r="D865" i="9"/>
  <c r="D866" i="9"/>
  <c r="D857" i="9"/>
  <c r="F658" i="9"/>
  <c r="F657" i="9"/>
  <c r="F656" i="9"/>
  <c r="F655" i="9"/>
  <c r="F654" i="9"/>
  <c r="F653" i="9"/>
  <c r="F652" i="9"/>
  <c r="F651" i="9"/>
  <c r="F650" i="9"/>
  <c r="D651" i="9"/>
  <c r="D652" i="9"/>
  <c r="D653" i="9"/>
  <c r="D654" i="9"/>
  <c r="D655" i="9"/>
  <c r="D656" i="9"/>
  <c r="D657" i="9"/>
  <c r="D658" i="9"/>
  <c r="D650" i="9"/>
  <c r="F623" i="9"/>
  <c r="F622" i="9"/>
  <c r="F621" i="9"/>
  <c r="F620" i="9"/>
  <c r="F619" i="9"/>
  <c r="F618" i="9"/>
  <c r="F617" i="9"/>
  <c r="F616" i="9"/>
  <c r="F615" i="9"/>
  <c r="F598" i="9"/>
  <c r="F597" i="9"/>
  <c r="F596" i="9"/>
  <c r="F595" i="9"/>
  <c r="F594" i="9"/>
  <c r="F593" i="9"/>
  <c r="D594" i="9"/>
  <c r="D595" i="9"/>
  <c r="D596" i="9"/>
  <c r="D597" i="9"/>
  <c r="D598" i="9"/>
  <c r="D593" i="9"/>
  <c r="F585" i="9"/>
  <c r="F584" i="9"/>
  <c r="F583" i="9"/>
  <c r="F582" i="9"/>
  <c r="F581" i="9"/>
  <c r="F580" i="9"/>
  <c r="F579" i="9"/>
  <c r="F578" i="9"/>
  <c r="F577" i="9"/>
  <c r="F576" i="9"/>
  <c r="D577" i="9"/>
  <c r="D578" i="9"/>
  <c r="D579" i="9"/>
  <c r="D580" i="9"/>
  <c r="D581" i="9"/>
  <c r="D582" i="9"/>
  <c r="D583" i="9"/>
  <c r="D584" i="9"/>
  <c r="D585" i="9"/>
  <c r="D576" i="9"/>
  <c r="F391" i="9"/>
  <c r="F390" i="9"/>
  <c r="F389" i="9"/>
  <c r="F388" i="9"/>
  <c r="F387" i="9"/>
  <c r="F386" i="9"/>
  <c r="F385" i="9"/>
  <c r="F384" i="9"/>
  <c r="F383" i="9"/>
  <c r="F382" i="9"/>
  <c r="D383" i="9"/>
  <c r="D384" i="9"/>
  <c r="D385" i="9"/>
  <c r="D386" i="9"/>
  <c r="D387" i="9"/>
  <c r="D388" i="9"/>
  <c r="D389" i="9"/>
  <c r="D390" i="9"/>
  <c r="D391" i="9"/>
  <c r="D382" i="9"/>
  <c r="F379" i="9"/>
  <c r="F378" i="9"/>
  <c r="F377" i="9"/>
  <c r="F376" i="9"/>
  <c r="F375" i="9"/>
  <c r="F374" i="9"/>
  <c r="F373" i="9"/>
  <c r="F372" i="9"/>
  <c r="F371" i="9"/>
  <c r="F370" i="9"/>
  <c r="D371" i="9"/>
  <c r="D372" i="9"/>
  <c r="D373" i="9"/>
  <c r="D374" i="9"/>
  <c r="D375" i="9"/>
  <c r="D376" i="9"/>
  <c r="D377" i="9"/>
  <c r="D378" i="9"/>
  <c r="D379" i="9"/>
  <c r="D370" i="9"/>
  <c r="F290" i="9"/>
  <c r="F289" i="9"/>
  <c r="F288" i="9"/>
  <c r="F287" i="9"/>
  <c r="F286" i="9"/>
  <c r="F285" i="9"/>
  <c r="F284" i="9"/>
  <c r="F283" i="9"/>
  <c r="F282" i="9"/>
  <c r="D283" i="9"/>
  <c r="D284" i="9"/>
  <c r="D285" i="9"/>
  <c r="D286" i="9"/>
  <c r="D287" i="9"/>
  <c r="D288" i="9"/>
  <c r="D289" i="9"/>
  <c r="D290" i="9"/>
  <c r="D282" i="9"/>
  <c r="F16" i="9"/>
  <c r="F17" i="9"/>
  <c r="F18" i="9"/>
  <c r="F19" i="9"/>
  <c r="F20" i="9"/>
  <c r="F21" i="9"/>
  <c r="F22" i="9"/>
  <c r="F23" i="9"/>
  <c r="F24" i="9"/>
  <c r="F25" i="9"/>
  <c r="F26" i="9"/>
  <c r="F27" i="9"/>
  <c r="F28" i="9"/>
  <c r="F15" i="9"/>
  <c r="D16" i="9"/>
  <c r="D17" i="9"/>
  <c r="D18" i="9"/>
  <c r="D19" i="9"/>
  <c r="D20" i="9"/>
  <c r="D21" i="9"/>
  <c r="D22" i="9"/>
  <c r="D23" i="9"/>
  <c r="D24" i="9"/>
  <c r="D25" i="9"/>
  <c r="D26" i="9"/>
  <c r="D27" i="9"/>
  <c r="D28" i="9"/>
  <c r="D15" i="9"/>
  <c r="C10" i="8"/>
  <c r="C12" i="8"/>
  <c r="C11" i="8"/>
  <c r="C8" i="8"/>
  <c r="C7" i="8"/>
  <c r="C6" i="8"/>
  <c r="C14" i="8"/>
  <c r="C13" i="8"/>
  <c r="C9" i="8"/>
  <c r="A2" i="9"/>
</calcChain>
</file>

<file path=xl/sharedStrings.xml><?xml version="1.0" encoding="utf-8"?>
<sst xmlns="http://schemas.openxmlformats.org/spreadsheetml/2006/main" count="1409" uniqueCount="492">
  <si>
    <t>Total</t>
  </si>
  <si>
    <t>None</t>
  </si>
  <si>
    <t>White</t>
  </si>
  <si>
    <t>Yes</t>
  </si>
  <si>
    <t>No</t>
  </si>
  <si>
    <t>Some</t>
  </si>
  <si>
    <t>Two or more races</t>
  </si>
  <si>
    <t>Response Rate</t>
  </si>
  <si>
    <t>Asian</t>
  </si>
  <si>
    <t>Black or African American</t>
  </si>
  <si>
    <t>Native Hawaiian or other Pacific Islander</t>
  </si>
  <si>
    <t>Unknown</t>
  </si>
  <si>
    <t>Not applicable</t>
  </si>
  <si>
    <t>Quite a bit</t>
  </si>
  <si>
    <t>10 or more</t>
  </si>
  <si>
    <t>Other</t>
  </si>
  <si>
    <t>American Indian or Alaska Native</t>
  </si>
  <si>
    <t>Asian American/Asian</t>
  </si>
  <si>
    <t>African American/Black</t>
  </si>
  <si>
    <t>Native Hawaiian/Pacific Islander</t>
  </si>
  <si>
    <t># of Valid Recent Graduate Respondents</t>
  </si>
  <si>
    <t>Goshen College</t>
  </si>
  <si>
    <t>Trinity University</t>
  </si>
  <si>
    <t>Whitman College</t>
  </si>
  <si>
    <t>Employment or internship</t>
  </si>
  <si>
    <t>Employment or internship, multiple jobs</t>
  </si>
  <si>
    <t>Graduate or professional school</t>
  </si>
  <si>
    <t>Military service</t>
  </si>
  <si>
    <t>Seeking employment, but not currently employed</t>
  </si>
  <si>
    <t>Seeking admission to graduate or professional school, but not currently enrolled</t>
  </si>
  <si>
    <t>Additional undergraduate coursework</t>
  </si>
  <si>
    <t>Starting or raising a family</t>
  </si>
  <si>
    <t>Traveling</t>
  </si>
  <si>
    <t>I am not currently doing any other activities.</t>
  </si>
  <si>
    <t>Second Bachelor’s Degree</t>
  </si>
  <si>
    <t>Master’s Degree in Arts and Sciences (e.g., MA, MS, MFA)</t>
  </si>
  <si>
    <t>Master of Business Administration (MBA)</t>
  </si>
  <si>
    <t>Do not plan to pursue</t>
  </si>
  <si>
    <t>Degree received</t>
  </si>
  <si>
    <t>Currently enrolled or working toward</t>
  </si>
  <si>
    <t>Plan to enroll within the upcoming year</t>
  </si>
  <si>
    <t>Plan to enroll in the future</t>
  </si>
  <si>
    <t>Other Master’s Degree (e.g., MSW, MSE, MSN, MAT, MPA)</t>
  </si>
  <si>
    <t>Law Degree (JD or LLB)</t>
  </si>
  <si>
    <t>Medical Degree (e.g., MD, DO, DDS, DVM, PharmD)</t>
  </si>
  <si>
    <t>PhD</t>
  </si>
  <si>
    <t>Other Doctoral Degree (e.g., EdD, PsyD, DBA)</t>
  </si>
  <si>
    <t>Less than 30 hours per week</t>
  </si>
  <si>
    <t>30 to 40 hours per week</t>
  </si>
  <si>
    <t>41 to 50 hours per week</t>
  </si>
  <si>
    <t>51 or more hours per week</t>
  </si>
  <si>
    <t>Unsure</t>
  </si>
  <si>
    <t>Full-time (30 or more hours per week)</t>
  </si>
  <si>
    <t>Part-time (Less than 30 hours per week)</t>
  </si>
  <si>
    <t>Self-employed</t>
  </si>
  <si>
    <t>Employed as an entrepreneur</t>
  </si>
  <si>
    <t>Employed in a temporary/contract work assignment</t>
  </si>
  <si>
    <t>Employed freelance</t>
  </si>
  <si>
    <t>Employed in a postgraduate fellowship</t>
  </si>
  <si>
    <t>Employed in a paid postgraduate internship</t>
  </si>
  <si>
    <t>Employed in an unpaid postgraduate internship</t>
  </si>
  <si>
    <t>Employed as part of graduate or professional school funding package</t>
  </si>
  <si>
    <t>None of the above apply to my current primary job</t>
  </si>
  <si>
    <t>3 or more</t>
  </si>
  <si>
    <t>Very helpful</t>
  </si>
  <si>
    <t>Helpful</t>
  </si>
  <si>
    <t>Slightly helpful</t>
  </si>
  <si>
    <t>Not at all helpful</t>
  </si>
  <si>
    <t>Did not use</t>
  </si>
  <si>
    <t>Alumni contacts</t>
  </si>
  <si>
    <t>Faculty members</t>
  </si>
  <si>
    <t>Family and/or friends</t>
  </si>
  <si>
    <t>Internet resources</t>
  </si>
  <si>
    <t>Previous employers or internship providers</t>
  </si>
  <si>
    <t>Campus career center</t>
  </si>
  <si>
    <t>Job fairs</t>
  </si>
  <si>
    <t>On-campus interviews</t>
  </si>
  <si>
    <t>Relates to my undergraduate major</t>
  </si>
  <si>
    <t>Requires me to use skills I gained as an undergraduate</t>
  </si>
  <si>
    <t>Is related to my desired career path</t>
  </si>
  <si>
    <t>Is work I find meaningful</t>
  </si>
  <si>
    <t>Allows me to continue to grow and learn</t>
  </si>
  <si>
    <t>Pays enough to support my desired lifestyle</t>
  </si>
  <si>
    <t>Pays health insurance benefits</t>
  </si>
  <si>
    <t>Has opportunity for upward mobility</t>
  </si>
  <si>
    <t>Is likely to continue until I wish to leave</t>
  </si>
  <si>
    <t>Is in a desirable location</t>
  </si>
  <si>
    <t>Very satisfied</t>
  </si>
  <si>
    <t>Generally satisfied</t>
  </si>
  <si>
    <t>Generally dissatisfied</t>
  </si>
  <si>
    <t>Very dissatisfied</t>
  </si>
  <si>
    <t>Less than 1 year</t>
  </si>
  <si>
    <t>Accounting</t>
  </si>
  <si>
    <t>American Sign Language</t>
  </si>
  <si>
    <t>Anthropology</t>
  </si>
  <si>
    <t>Archaeology</t>
  </si>
  <si>
    <t>Architecture</t>
  </si>
  <si>
    <t>Art History</t>
  </si>
  <si>
    <t>Biological/Life Sciences</t>
  </si>
  <si>
    <t>Biology</t>
  </si>
  <si>
    <t>Business</t>
  </si>
  <si>
    <t>Chemistry</t>
  </si>
  <si>
    <t>Clinical Psychology</t>
  </si>
  <si>
    <t>Communications Media</t>
  </si>
  <si>
    <t>Computer Science</t>
  </si>
  <si>
    <t>Cultural Studies</t>
  </si>
  <si>
    <t>Dance</t>
  </si>
  <si>
    <t>Dental Hygiene/Medicine</t>
  </si>
  <si>
    <t>Early Childhood Development</t>
  </si>
  <si>
    <t>Earth Sciences</t>
  </si>
  <si>
    <t>Economics</t>
  </si>
  <si>
    <t>Education</t>
  </si>
  <si>
    <t>Engineering</t>
  </si>
  <si>
    <t>English</t>
  </si>
  <si>
    <t>Environmental Studies</t>
  </si>
  <si>
    <t>Foreign Language</t>
  </si>
  <si>
    <t>Forensic Psychology</t>
  </si>
  <si>
    <t>Health-Related Field</t>
  </si>
  <si>
    <t>Higher Education Administration</t>
  </si>
  <si>
    <t>History</t>
  </si>
  <si>
    <t>Humanities</t>
  </si>
  <si>
    <t>Industrial/Organizational Psychology</t>
  </si>
  <si>
    <t>Information Systems</t>
  </si>
  <si>
    <t>International Business</t>
  </si>
  <si>
    <t>International Relations</t>
  </si>
  <si>
    <t>Journalism</t>
  </si>
  <si>
    <t>Language and Literature</t>
  </si>
  <si>
    <t>Law</t>
  </si>
  <si>
    <t>Mathematics</t>
  </si>
  <si>
    <t>Medicine</t>
  </si>
  <si>
    <t>Music/Jazz/Popular Music</t>
  </si>
  <si>
    <t>Nursing</t>
  </si>
  <si>
    <t>Philosophy</t>
  </si>
  <si>
    <t>Photography</t>
  </si>
  <si>
    <t>Physics</t>
  </si>
  <si>
    <t>Political Science/Government</t>
  </si>
  <si>
    <t>Psychology</t>
  </si>
  <si>
    <t>Public Health</t>
  </si>
  <si>
    <t>Public Policy</t>
  </si>
  <si>
    <t>Recreation, Parks Admin, Leisure</t>
  </si>
  <si>
    <t>Social Work</t>
  </si>
  <si>
    <t>Sociology</t>
  </si>
  <si>
    <t>Statistics</t>
  </si>
  <si>
    <t>Theatre/Drama</t>
  </si>
  <si>
    <t>Theology/Religion</t>
  </si>
  <si>
    <t>Urban Studies</t>
  </si>
  <si>
    <t>Veterinary Medicine</t>
  </si>
  <si>
    <t>Women's Studies</t>
  </si>
  <si>
    <t>Zoology</t>
  </si>
  <si>
    <t>Full-time</t>
  </si>
  <si>
    <t>Part-time</t>
  </si>
  <si>
    <t>Alumni contacts at your undergraduate institution</t>
  </si>
  <si>
    <t>Faculty contacts at your undergraduate institution</t>
  </si>
  <si>
    <t>Faculty contacts at the graduate or professional program</t>
  </si>
  <si>
    <t>Graduate student mentors</t>
  </si>
  <si>
    <t>Preparation programs (pre-med or pre-law advisory program, McNair, Mellon Mays, IRT, etc.)</t>
  </si>
  <si>
    <t>Graduate school fairs</t>
  </si>
  <si>
    <t>Undergraduate research experience</t>
  </si>
  <si>
    <t>Includes a professional development component</t>
  </si>
  <si>
    <t>Has a very good reputation in my field</t>
  </si>
  <si>
    <t>Leads to desirable jobs</t>
  </si>
  <si>
    <t>Fosters competitive atmosphere among students</t>
  </si>
  <si>
    <t>Fosters cooperative atmosphere among students</t>
  </si>
  <si>
    <t>Fosters close relationships between students and faculty members</t>
  </si>
  <si>
    <t>Fosters close relationships among fellow students</t>
  </si>
  <si>
    <t>Was my top choice</t>
  </si>
  <si>
    <t>Off-campus work</t>
  </si>
  <si>
    <t>Loans</t>
  </si>
  <si>
    <t>Income from spouse/partner</t>
  </si>
  <si>
    <t>Income from family</t>
  </si>
  <si>
    <t>Army (U.S.)</t>
  </si>
  <si>
    <t>Air Force (U.S.)</t>
  </si>
  <si>
    <t>Coast Guard (U.S.)</t>
  </si>
  <si>
    <t>Marines (U.S.)</t>
  </si>
  <si>
    <t>Navy (U.S.)</t>
  </si>
  <si>
    <t>Merchant Marines (U.S.)</t>
  </si>
  <si>
    <t>Active Duty</t>
  </si>
  <si>
    <t>Reserves</t>
  </si>
  <si>
    <t>Catholic Volunteer Network</t>
  </si>
  <si>
    <t>City Year</t>
  </si>
  <si>
    <t>EarthCorps</t>
  </si>
  <si>
    <t>Green Corps</t>
  </si>
  <si>
    <t>HealthCorps</t>
  </si>
  <si>
    <t>Peace Corps</t>
  </si>
  <si>
    <t>Public Allies</t>
  </si>
  <si>
    <t>Public Health Service</t>
  </si>
  <si>
    <t>Student Conservation Association</t>
  </si>
  <si>
    <t>Teach for America</t>
  </si>
  <si>
    <t>Teacher Fellows Programs</t>
  </si>
  <si>
    <t>Unite for Sight</t>
  </si>
  <si>
    <t>WorldTeach</t>
  </si>
  <si>
    <t>White House Fellowship Program</t>
  </si>
  <si>
    <t>Overall is satisfying work</t>
  </si>
  <si>
    <t>6–12 months</t>
  </si>
  <si>
    <t>Less than 1 month</t>
  </si>
  <si>
    <t>1–3 months</t>
  </si>
  <si>
    <t>Yes, received one offer</t>
  </si>
  <si>
    <t>Yes, received multiple offers</t>
  </si>
  <si>
    <t>I am not sure how best to go about a job search.</t>
  </si>
  <si>
    <t>I have not put much effort into my job search.</t>
  </si>
  <si>
    <t>My undergraduate education did not fully prepare me for entering the workforce.</t>
  </si>
  <si>
    <t>I am not interested in the jobs I have viewed in my job search.</t>
  </si>
  <si>
    <t>I am in a location where it is difficult to find work.</t>
  </si>
  <si>
    <t>None of the above</t>
  </si>
  <si>
    <t>Biological Sciences (e.g., Biology, Biochemistry, Environmental Science, Neuroscience/Biopsychology)</t>
  </si>
  <si>
    <t>Business and Management (e.g., Accounting, Business Administration, Finance, Marketing)</t>
  </si>
  <si>
    <t>Communications (e.g., Journalism, Mass Communication, Speech, Speech Pathology)</t>
  </si>
  <si>
    <t>Education (e.g., Elementary Education, Secondary Education, Special Education)</t>
  </si>
  <si>
    <t>Engineering (e.g., Chemical Engineering, Civil Engineering, Electrical Engineering, Mechanical Engineering)</t>
  </si>
  <si>
    <t>Fine and Performing Arts (e.g., Architecture, Art, Dance, Music, Theatre)</t>
  </si>
  <si>
    <t>Health Sciences (e.g., Exercise Science, Nursing, Pharmacy, Public Health)</t>
  </si>
  <si>
    <t>Humanities (e.g., Classics, English, Modern Languages &amp; Literature, Philosophy)</t>
  </si>
  <si>
    <t>Physical Sciences, Mathematics, and Computer Science (e.g., Astronomy, Chemistry, Earth Sciences, Physics)</t>
  </si>
  <si>
    <t>Social Sciences (e.g., Anthropology, Economics, Political Science, Psychology, Sociology)</t>
  </si>
  <si>
    <t>Fill In:</t>
  </si>
  <si>
    <t>U.S. citizen</t>
  </si>
  <si>
    <t>U.S. permanent resident but not a U.S. citizen</t>
  </si>
  <si>
    <t>Not a U.S. citizen or permanent resident</t>
  </si>
  <si>
    <t>Architect</t>
  </si>
  <si>
    <t>Artist</t>
  </si>
  <si>
    <t>Entertainer</t>
  </si>
  <si>
    <t>Gallery worker</t>
  </si>
  <si>
    <t>Graphic designer</t>
  </si>
  <si>
    <t>Interior designer</t>
  </si>
  <si>
    <t>Museum curator</t>
  </si>
  <si>
    <t>Music/film industry</t>
  </si>
  <si>
    <t>Photographer</t>
  </si>
  <si>
    <t>Broadcasting</t>
  </si>
  <si>
    <t>Editor</t>
  </si>
  <si>
    <t>Journalist</t>
  </si>
  <si>
    <t>Media production</t>
  </si>
  <si>
    <t>Public relations</t>
  </si>
  <si>
    <t>Publisher</t>
  </si>
  <si>
    <t>Writer</t>
  </si>
  <si>
    <t>Art, Design, and Entertainment Area</t>
  </si>
  <si>
    <t>Communications and Media Area</t>
  </si>
  <si>
    <t>Clergy</t>
  </si>
  <si>
    <t>Community organizer</t>
  </si>
  <si>
    <t>Philanthropy or nonprofit worker</t>
  </si>
  <si>
    <t>Social activist</t>
  </si>
  <si>
    <t>Social work</t>
  </si>
  <si>
    <t>Librarian or archivist</t>
  </si>
  <si>
    <t>Postsecondary administration/staff</t>
  </si>
  <si>
    <t>Postsecondary teacher or researcher</t>
  </si>
  <si>
    <t>School counselor</t>
  </si>
  <si>
    <t>Clinical psychology/psychiatry</t>
  </si>
  <si>
    <t>Dentist</t>
  </si>
  <si>
    <t>Dietician</t>
  </si>
  <si>
    <t>Nurse</t>
  </si>
  <si>
    <t>Optometrist</t>
  </si>
  <si>
    <t>Pharmacist</t>
  </si>
  <si>
    <t>Physical/occupational/speech therapy</t>
  </si>
  <si>
    <t>Physician</t>
  </si>
  <si>
    <t>Veterinarian</t>
  </si>
  <si>
    <t>Diplomat</t>
  </si>
  <si>
    <t>Foreign service</t>
  </si>
  <si>
    <t>Government worker</t>
  </si>
  <si>
    <t>International relations</t>
  </si>
  <si>
    <t>Judge</t>
  </si>
  <si>
    <t>Lawyer</t>
  </si>
  <si>
    <t>Other legal services</t>
  </si>
  <si>
    <t>Politics</t>
  </si>
  <si>
    <t>Actuary</t>
  </si>
  <si>
    <t>Advertising</t>
  </si>
  <si>
    <t>Executive</t>
  </si>
  <si>
    <t>Finance</t>
  </si>
  <si>
    <t>Human resources</t>
  </si>
  <si>
    <t>Insurance</t>
  </si>
  <si>
    <t>Management</t>
  </si>
  <si>
    <t>Real estate</t>
  </si>
  <si>
    <t>Recruiting</t>
  </si>
  <si>
    <t>Retail services</t>
  </si>
  <si>
    <t>Sales</t>
  </si>
  <si>
    <t>Community and Social Service Area</t>
  </si>
  <si>
    <t>Education and Library Area</t>
  </si>
  <si>
    <t>Health Care Area</t>
  </si>
  <si>
    <t>Law and Government Area</t>
  </si>
  <si>
    <t>Agricultural worker</t>
  </si>
  <si>
    <t>Conservationist</t>
  </si>
  <si>
    <t>Environmental scientist</t>
  </si>
  <si>
    <t>Law enforcement officer</t>
  </si>
  <si>
    <t>Military occupations</t>
  </si>
  <si>
    <t>Computer programmer/analyst</t>
  </si>
  <si>
    <t>Engineer</t>
  </si>
  <si>
    <t>Information systems</t>
  </si>
  <si>
    <t>Lab technician</t>
  </si>
  <si>
    <t>Scientific researcher</t>
  </si>
  <si>
    <t>Chef</t>
  </si>
  <si>
    <t>Food service industry</t>
  </si>
  <si>
    <t>Hospitality</t>
  </si>
  <si>
    <t>Sports and recreation</t>
  </si>
  <si>
    <t>Travel/tourism</t>
  </si>
  <si>
    <t>Undecided (Career area)</t>
  </si>
  <si>
    <t>Other (Career area): (fill in)</t>
  </si>
  <si>
    <t>Management, Business, and Financial Area</t>
  </si>
  <si>
    <t>Natural Resources Area</t>
  </si>
  <si>
    <t>Protection Services Area</t>
  </si>
  <si>
    <t>Science, Technology, and Engineering Area</t>
  </si>
  <si>
    <t>Service and Recreational Area</t>
  </si>
  <si>
    <r>
      <t>I did not make use of the resources offered through career services at my undergraduate institution</t>
    </r>
    <r>
      <rPr>
        <sz val="11"/>
        <color theme="1"/>
        <rFont val="Calibri"/>
        <family val="2"/>
        <scheme val="minor"/>
      </rPr>
      <t>.</t>
    </r>
  </si>
  <si>
    <r>
      <t>I am overqualified for the jobs I have found</t>
    </r>
    <r>
      <rPr>
        <sz val="11"/>
        <color theme="1"/>
        <rFont val="Calibri"/>
        <family val="2"/>
        <scheme val="minor"/>
      </rPr>
      <t>.</t>
    </r>
  </si>
  <si>
    <r>
      <t>I am having difficulty finding jobs that fit my long-term career plans</t>
    </r>
    <r>
      <rPr>
        <sz val="11"/>
        <color theme="1"/>
        <rFont val="Calibri"/>
        <family val="2"/>
        <scheme val="minor"/>
      </rPr>
      <t>.</t>
    </r>
  </si>
  <si>
    <t>Participating Institutions and Number of Responses</t>
  </si>
  <si>
    <t>Not employed, and not seeking employment or admission to graduate school (homemaker, traveling, etc.)</t>
  </si>
  <si>
    <r>
      <t xml:space="preserve">More than one year </t>
    </r>
    <r>
      <rPr>
        <b/>
        <sz val="11"/>
        <color theme="1"/>
        <rFont val="Calibri"/>
        <family val="2"/>
        <scheme val="minor"/>
      </rPr>
      <t>before</t>
    </r>
    <r>
      <rPr>
        <sz val="11"/>
        <color theme="1"/>
        <rFont val="Calibri"/>
        <family val="2"/>
        <scheme val="minor"/>
      </rPr>
      <t xml:space="preserve"> graduation</t>
    </r>
  </si>
  <si>
    <r>
      <t xml:space="preserve">One year to six months </t>
    </r>
    <r>
      <rPr>
        <b/>
        <sz val="11"/>
        <color theme="1"/>
        <rFont val="Calibri"/>
        <family val="2"/>
        <scheme val="minor"/>
      </rPr>
      <t>before</t>
    </r>
    <r>
      <rPr>
        <sz val="11"/>
        <color theme="1"/>
        <rFont val="Calibri"/>
        <family val="2"/>
        <scheme val="minor"/>
      </rPr>
      <t xml:space="preserve"> graduation</t>
    </r>
  </si>
  <si>
    <r>
      <t xml:space="preserve">Within six months </t>
    </r>
    <r>
      <rPr>
        <b/>
        <sz val="11"/>
        <color theme="1"/>
        <rFont val="Calibri"/>
        <family val="2"/>
        <scheme val="minor"/>
      </rPr>
      <t>before</t>
    </r>
    <r>
      <rPr>
        <sz val="11"/>
        <color theme="1"/>
        <rFont val="Calibri"/>
        <family val="2"/>
        <scheme val="minor"/>
      </rPr>
      <t xml:space="preserve"> graduation</t>
    </r>
  </si>
  <si>
    <r>
      <t xml:space="preserve">Within six months </t>
    </r>
    <r>
      <rPr>
        <b/>
        <sz val="11"/>
        <color theme="1"/>
        <rFont val="Calibri"/>
        <family val="2"/>
        <scheme val="minor"/>
      </rPr>
      <t>after</t>
    </r>
    <r>
      <rPr>
        <sz val="11"/>
        <color theme="1"/>
        <rFont val="Calibri"/>
        <family val="2"/>
        <scheme val="minor"/>
      </rPr>
      <t xml:space="preserve"> graduation</t>
    </r>
  </si>
  <si>
    <r>
      <t xml:space="preserve">Six months to one year </t>
    </r>
    <r>
      <rPr>
        <b/>
        <sz val="11"/>
        <color theme="1"/>
        <rFont val="Calibri"/>
        <family val="2"/>
        <scheme val="minor"/>
      </rPr>
      <t>after</t>
    </r>
    <r>
      <rPr>
        <sz val="11"/>
        <color theme="1"/>
        <rFont val="Calibri"/>
        <family val="2"/>
        <scheme val="minor"/>
      </rPr>
      <t xml:space="preserve"> graduation</t>
    </r>
  </si>
  <si>
    <t>Other: (fill in)</t>
  </si>
  <si>
    <t>Certificate: (fill in)</t>
  </si>
  <si>
    <t>Other Degree: (fill in)</t>
  </si>
  <si>
    <t>Hispanic/Latino/a</t>
  </si>
  <si>
    <t>Undecided</t>
  </si>
  <si>
    <t>Have not yet received admission decisions</t>
  </si>
  <si>
    <t>1</t>
  </si>
  <si>
    <t>All Other Recent Graduates</t>
  </si>
  <si>
    <t>2015 HEDS First Destination Survey</t>
  </si>
  <si>
    <t xml:space="preserve">2015 HEDS First Destination Survey – Frequency Report
</t>
  </si>
  <si>
    <t>Benedictine College</t>
  </si>
  <si>
    <t>Otterbein University</t>
  </si>
  <si>
    <t>Hobart and William Smith Colleges</t>
  </si>
  <si>
    <t>Colby College</t>
  </si>
  <si>
    <t>Pacific Lutheran University</t>
  </si>
  <si>
    <t>Nebraska Wesleyan University</t>
  </si>
  <si>
    <t>Whittier College</t>
  </si>
  <si>
    <r>
      <t xml:space="preserve">Q1. Please indicate which of the following best describes your current PRIMARY activity: </t>
    </r>
    <r>
      <rPr>
        <b/>
        <i/>
        <sz val="11"/>
        <color theme="1"/>
        <rFont val="Calibri"/>
        <family val="2"/>
        <scheme val="minor"/>
      </rPr>
      <t>(Choose one)</t>
    </r>
  </si>
  <si>
    <t>Volunteer or national service (Peace Corps, AmeriCorps, Teach for America, etc.)</t>
  </si>
  <si>
    <t>Employment or internship*</t>
  </si>
  <si>
    <t>Employment or internship, multiple jobs*</t>
  </si>
  <si>
    <t>Graduate or professional school*</t>
  </si>
  <si>
    <t>Military service*</t>
  </si>
  <si>
    <t>Seeking employment, but not currently employed*</t>
  </si>
  <si>
    <t>Seeking admission to graduate or professional school, but not currently enrolled*</t>
  </si>
  <si>
    <t>Pursuing artistic interests</t>
  </si>
  <si>
    <t>Independent research/study</t>
  </si>
  <si>
    <t>Q4. Please indicate your plans for the following degrees or certificates:</t>
  </si>
  <si>
    <t>Number of People Who Responded to This Question</t>
  </si>
  <si>
    <r>
      <t xml:space="preserve">Q5. What is your CURRENT primary job? </t>
    </r>
    <r>
      <rPr>
        <b/>
        <i/>
        <sz val="11"/>
        <color theme="1"/>
        <rFont val="Calibri"/>
        <family val="2"/>
        <scheme val="minor"/>
      </rPr>
      <t>(Choose one)</t>
    </r>
  </si>
  <si>
    <t>Other Art, Design, and Entertainment</t>
  </si>
  <si>
    <t>Preschool/elementary/middle school/high school/secondary administration</t>
  </si>
  <si>
    <t>Preschool/elementary/middle school/high school/secondary teacher</t>
  </si>
  <si>
    <t>Other Education and Library</t>
  </si>
  <si>
    <t>Other Health Care</t>
  </si>
  <si>
    <t>Other Law and Government</t>
  </si>
  <si>
    <t>Other Management, Business, and Financial</t>
  </si>
  <si>
    <t>Other Natural Resources</t>
  </si>
  <si>
    <t>Other Protection Services</t>
  </si>
  <si>
    <t>Other Science, Technology, and Engineering</t>
  </si>
  <si>
    <t>Other Service and Recreational</t>
  </si>
  <si>
    <r>
      <t xml:space="preserve">Q6. What is the LONG-TERM career you have in mind? </t>
    </r>
    <r>
      <rPr>
        <b/>
        <i/>
        <sz val="11"/>
        <color theme="1"/>
        <rFont val="Calibri"/>
        <family val="2"/>
        <scheme val="minor"/>
      </rPr>
      <t>(Choose one)</t>
    </r>
  </si>
  <si>
    <t>Other Community and Social Service</t>
  </si>
  <si>
    <t>Other Communications and Media</t>
  </si>
  <si>
    <t>Q8. Is your current primary job a full-time or part-time position?</t>
  </si>
  <si>
    <r>
      <t xml:space="preserve">Q9. Do any of the following descriptions apply to your current primary job? </t>
    </r>
    <r>
      <rPr>
        <b/>
        <i/>
        <sz val="11"/>
        <color theme="1"/>
        <rFont val="Calibri"/>
        <family val="2"/>
        <scheme val="minor"/>
      </rPr>
      <t>(Check all that apply)</t>
    </r>
  </si>
  <si>
    <t>Q10. When did you begin your job search for your current primary job?</t>
  </si>
  <si>
    <t>Q11. During your job search, how many job offers did you receive?</t>
  </si>
  <si>
    <t>Q12. How helpful was each of the following during your job search?</t>
  </si>
  <si>
    <t>Q13. Did you work for your current employer prior to graduation?</t>
  </si>
  <si>
    <t>Q16. How satisfied are you with your current primary job?</t>
  </si>
  <si>
    <t>Q18. Is your current primary job located in the United States?</t>
  </si>
  <si>
    <t>Q25. How long do you anticipate staying with this organization?</t>
  </si>
  <si>
    <t>Branch 1 - Employment (Q5 through Q25)
Only displayed to respondents who selected “Employment or internship” or “Employment or internship, multiple jobs” in Q1 or Q3.</t>
  </si>
  <si>
    <t>Branch 2 – Graduate School (Q26–Q35) 
Only displayed to respondents that selected “Graduate or professional school” in Q1 or Q3.</t>
  </si>
  <si>
    <r>
      <t xml:space="preserve">Q7. On average, how many hours do you work per week? Please include the combined number of hours spent at all jobs. </t>
    </r>
    <r>
      <rPr>
        <i/>
        <sz val="11"/>
        <color theme="1"/>
        <rFont val="Calibri"/>
        <family val="2"/>
        <scheme val="minor"/>
      </rPr>
      <t>[Only respondents who selected “Employment or internship, multiple jobs” in Q1 or Q3 received Q7.]</t>
    </r>
  </si>
  <si>
    <t>Q28. From the list below, select the general field of study of your graduate program.</t>
  </si>
  <si>
    <t>Q30. Are you a full-time or part-time student?</t>
  </si>
  <si>
    <t>Q31. When you were seeking admission to a graduate or professional program, how helpful were the following?</t>
  </si>
  <si>
    <t>Alumni contacts at this undergraduate institution</t>
  </si>
  <si>
    <t>Faculty contacts at this undergraduate institution</t>
  </si>
  <si>
    <t>Q32. How many graduate or professional programs did you apply to?</t>
  </si>
  <si>
    <t>2</t>
  </si>
  <si>
    <r>
      <t xml:space="preserve">Q33. Of these programs, how many programs were you accepted into?
</t>
    </r>
    <r>
      <rPr>
        <i/>
        <sz val="11"/>
        <color theme="1"/>
        <rFont val="Calibri"/>
        <family val="2"/>
        <scheme val="minor"/>
      </rPr>
      <t>[Respondents selected from a drop-down menu of responses less than or equal to the value selected in Q32.]</t>
    </r>
  </si>
  <si>
    <r>
      <t xml:space="preserve">Q34. Please indicate whether each of the following descriptions applies to your current degree program. </t>
    </r>
    <r>
      <rPr>
        <b/>
        <i/>
        <sz val="11"/>
        <color theme="1"/>
        <rFont val="Calibri"/>
        <family val="2"/>
        <scheme val="minor"/>
      </rPr>
      <t>(Check all that apply)</t>
    </r>
  </si>
  <si>
    <t>Was not my top choice but was among my top choices</t>
  </si>
  <si>
    <r>
      <t>Q36. What sources are you depending on to fund the part of your degree program not covered by grants, scholarships, or academic work (such as teaching assistant or research assistant)?</t>
    </r>
    <r>
      <rPr>
        <b/>
        <i/>
        <sz val="11"/>
        <color theme="1"/>
        <rFont val="Calibri"/>
        <family val="2"/>
        <scheme val="minor"/>
      </rPr>
      <t xml:space="preserve"> (Check all that apply)
</t>
    </r>
    <r>
      <rPr>
        <i/>
        <sz val="11"/>
        <color theme="1"/>
        <rFont val="Calibri"/>
        <family val="2"/>
        <scheme val="minor"/>
      </rPr>
      <t>[This question showed only for those respondents who selected “Partially funded by grants, scholarships, or academic work (such as teaching assistant or research assistant)” or “Not funded by grants, scholarships, or academic work (such as teaching assistant or research assistant)” in Q35.]</t>
    </r>
  </si>
  <si>
    <t>Savings</t>
  </si>
  <si>
    <t>Q37. In which service branch are you serving?</t>
  </si>
  <si>
    <t>Q38. What is your current service status?</t>
  </si>
  <si>
    <t>Branch 3 – Military (Q36 &amp; Q37) 
Only displayed to respondents that selected “Military service” in Q1 or Q3.</t>
  </si>
  <si>
    <t>Q40. Name of Organization:</t>
  </si>
  <si>
    <t>Match Corps</t>
  </si>
  <si>
    <t>Q43. Is your volunteer/service assignment located in the United States?</t>
  </si>
  <si>
    <t>Q49. How long do you anticipate staying with this organization?</t>
  </si>
  <si>
    <t>Less than 6 months</t>
  </si>
  <si>
    <t xml:space="preserve">13–24 months </t>
  </si>
  <si>
    <t>More than 24 months</t>
  </si>
  <si>
    <t>Branch 5 – Unemployed (Q50–Q56) 
Only displayed to respondents who selected “Seeking employment, but not currently employed” in Q1 or Q3.</t>
  </si>
  <si>
    <t>Q50. How long have you been actively seeking employment?</t>
  </si>
  <si>
    <t>4–6 months</t>
  </si>
  <si>
    <t>More than 6 months</t>
  </si>
  <si>
    <t>Q51. During this time, have you received any job offers?</t>
  </si>
  <si>
    <t xml:space="preserve">Other Art, Design, and Entertainment </t>
  </si>
  <si>
    <r>
      <t xml:space="preserve">Q56. In your opinion, have any of the following reasons contributed to your unemployed status? </t>
    </r>
    <r>
      <rPr>
        <b/>
        <i/>
        <sz val="11"/>
        <color theme="1"/>
        <rFont val="Calibri"/>
        <family val="2"/>
        <scheme val="minor"/>
      </rPr>
      <t>(Check all that apply)</t>
    </r>
  </si>
  <si>
    <t>I have limited time given my other activities.</t>
  </si>
  <si>
    <t>Q57. From the list below, select the general field that you would like to study in graduate or professional school.</t>
  </si>
  <si>
    <t>Branch 6 – Applying to Graduate School (Q57–Q62) 
Only displayed to respondents who selected “Seeking admission to graduate or professional school, but not currently enrolled” in Q1 or Q3 or selected “Plan to enroll within the upcoming year” regarding any of the degrees or certificates in Q4 except for “Second Bachelor’s Degree.”</t>
  </si>
  <si>
    <t>Q60. How many graduate or professional programs have you applied to so far?</t>
  </si>
  <si>
    <r>
      <t xml:space="preserve">Q62. Please indicate whether each of the following descriptions applies to the graduate degree program(s) to which you are currently applying. </t>
    </r>
    <r>
      <rPr>
        <b/>
        <i/>
        <sz val="11"/>
        <color theme="1"/>
        <rFont val="Calibri"/>
        <family val="2"/>
        <scheme val="minor"/>
      </rPr>
      <t>(Check all that apply)</t>
    </r>
  </si>
  <si>
    <t>Demographics 
All respondents received the remaining questions.</t>
  </si>
  <si>
    <t>Man</t>
  </si>
  <si>
    <t>Woman</t>
  </si>
  <si>
    <r>
      <t xml:space="preserve">Q63. What was the field of study of your undergraduate major(s)? </t>
    </r>
    <r>
      <rPr>
        <b/>
        <i/>
        <sz val="11"/>
        <color theme="1"/>
        <rFont val="Calibri"/>
        <family val="2"/>
        <scheme val="minor"/>
      </rPr>
      <t>(Check all that apply)</t>
    </r>
  </si>
  <si>
    <t>Q64. What is your gender?</t>
  </si>
  <si>
    <t>Q65. What was your citizenship status during the time you were enrolled as an undergraduate?</t>
  </si>
  <si>
    <t>Q66. Are you authorized to permanently work in the United States?</t>
  </si>
  <si>
    <t>Q67. Are you Hispanic or Latino/a?</t>
  </si>
  <si>
    <r>
      <t xml:space="preserve">Q68. Please indicate the race or races with which you identify. </t>
    </r>
    <r>
      <rPr>
        <b/>
        <i/>
        <sz val="11"/>
        <color theme="1"/>
        <rFont val="Calibri"/>
        <family val="2"/>
        <scheme val="minor"/>
      </rPr>
      <t>(Choose one or more)</t>
    </r>
  </si>
  <si>
    <t>Q69. Do you currently reside in the United States?</t>
  </si>
  <si>
    <t xml:space="preserve">Race/ethnicity calculated by HEDS based on responses to Q65, Q67, and Q68
</t>
  </si>
  <si>
    <t>Student or campus 
government</t>
  </si>
  <si>
    <t>Very little</t>
  </si>
  <si>
    <t>Very much</t>
  </si>
  <si>
    <t>Intercollegiate athletics</t>
  </si>
  <si>
    <t>Intramural or club sports</t>
  </si>
  <si>
    <t>Student publications</t>
  </si>
  <si>
    <t>Performing arts/music</t>
  </si>
  <si>
    <t>Political organizations or clubs</t>
  </si>
  <si>
    <t>Community service</t>
  </si>
  <si>
    <t>Sorority/fraternity</t>
  </si>
  <si>
    <t>Religious groups</t>
  </si>
  <si>
    <t>Internships (paid or unpaid)</t>
  </si>
  <si>
    <t>Service organizations (on or off campus)</t>
  </si>
  <si>
    <t>Multicultural student groups</t>
  </si>
  <si>
    <t>Working with faculty on research</t>
  </si>
  <si>
    <t>Study abroad</t>
  </si>
  <si>
    <t>On-campus employment</t>
  </si>
  <si>
    <t>Off-campus employment</t>
  </si>
  <si>
    <t>Independent study</t>
  </si>
  <si>
    <t>No connection</t>
  </si>
  <si>
    <t>Very little connection</t>
  </si>
  <si>
    <t>Some connection</t>
  </si>
  <si>
    <t>Very strong connection</t>
  </si>
  <si>
    <t>Dissatisfied</t>
  </si>
  <si>
    <t>Neither satisfied nor dissatisfied</t>
  </si>
  <si>
    <t>Satisfied</t>
  </si>
  <si>
    <t>Never</t>
  </si>
  <si>
    <t>Rarely</t>
  </si>
  <si>
    <t>Sometimes</t>
  </si>
  <si>
    <t>Often</t>
  </si>
  <si>
    <t>Very often</t>
  </si>
  <si>
    <t>Graduate or professional
school</t>
  </si>
  <si>
    <t>Social and civic involvement</t>
  </si>
  <si>
    <t>Interpersonal relationships and family living</t>
  </si>
  <si>
    <t>Responsibilities of post-undergraduate life (e.g., managing finances, maintaining health, creating a home)</t>
  </si>
  <si>
    <t>Continued learning on my own or outside of a degree program (e.g., learning a new language, professional certification, learning a craft)</t>
  </si>
  <si>
    <t>Current career path</t>
  </si>
  <si>
    <t>Q75. Overall, to what extent did your undergraduate experience at this institution prepare you for the following activities?</t>
  </si>
  <si>
    <t>Q80. Overall, how satisfied have you been with your undergraduate education at this institution?</t>
  </si>
  <si>
    <t>Q79. How connected do you feel to this institution?</t>
  </si>
  <si>
    <t>Q35. What part of your degree program is funded by grants, scholarships, or academic work (such as teaching assistant or research assistant)?</t>
  </si>
  <si>
    <t>Not funded by grants, scholarships, or academic work (such as teaching assistant or research assistant)</t>
  </si>
  <si>
    <t>Partially funded by grants, scholarships, or academic work (such as teaching assistant or research assistant)</t>
  </si>
  <si>
    <t>Completely funded by grants, scholarships, or academic work (such as teaching assistant or research assistant)</t>
  </si>
  <si>
    <r>
      <t xml:space="preserve">Q53. What is the LONG-TERM career you have in mind? </t>
    </r>
    <r>
      <rPr>
        <b/>
        <i/>
        <sz val="11"/>
        <color theme="1"/>
        <rFont val="Calibri"/>
        <family val="2"/>
        <scheme val="minor"/>
      </rPr>
      <t>(Choose one)</t>
    </r>
  </si>
  <si>
    <r>
      <t xml:space="preserve">Q52. What best describes the job you are looking for? </t>
    </r>
    <r>
      <rPr>
        <b/>
        <i/>
        <sz val="11"/>
        <color theme="1"/>
        <rFont val="Calibri"/>
        <family val="2"/>
        <scheme val="minor"/>
      </rPr>
      <t>(Choose one)</t>
    </r>
  </si>
  <si>
    <r>
      <t xml:space="preserve">Q55. What resources have you used for your current job search? </t>
    </r>
    <r>
      <rPr>
        <b/>
        <i/>
        <sz val="11"/>
        <color theme="1"/>
        <rFont val="Calibri"/>
        <family val="2"/>
        <scheme val="minor"/>
      </rPr>
      <t>(Check all that apply)</t>
    </r>
  </si>
  <si>
    <t>Between 1 and 2 years</t>
  </si>
  <si>
    <t>More than 2 years</t>
  </si>
  <si>
    <t>AmeriCorps</t>
  </si>
  <si>
    <t>Public policy</t>
  </si>
  <si>
    <t>Volunteer or national service (Peace Corps, AmeriCorps, Teach for America, etc.)*</t>
  </si>
  <si>
    <r>
      <t xml:space="preserve">Q3. Please indicate ALL OTHER activities that you are currently doing. </t>
    </r>
    <r>
      <rPr>
        <b/>
        <i/>
        <sz val="11"/>
        <color theme="1"/>
        <rFont val="Calibri"/>
        <family val="2"/>
        <scheme val="minor"/>
      </rPr>
      <t xml:space="preserve">(Check all that apply)
</t>
    </r>
    <r>
      <rPr>
        <i/>
        <sz val="11"/>
        <color theme="1"/>
        <rFont val="Calibri"/>
        <family val="2"/>
        <scheme val="minor"/>
      </rPr>
      <t>[Response options with an asterisk may not have shown depending on what respondents selected in Q1.]</t>
    </r>
    <r>
      <rPr>
        <b/>
        <i/>
        <sz val="11"/>
        <color theme="1"/>
        <rFont val="Calibri"/>
        <family val="2"/>
        <scheme val="minor"/>
      </rPr>
      <t xml:space="preserve">
</t>
    </r>
  </si>
  <si>
    <r>
      <t xml:space="preserve">Q14. What are the most important job characteristics to you? </t>
    </r>
    <r>
      <rPr>
        <b/>
        <i/>
        <sz val="11"/>
        <color theme="1"/>
        <rFont val="Calibri"/>
        <family val="2"/>
        <scheme val="minor"/>
      </rPr>
      <t xml:space="preserve">(Choose up to 3)
</t>
    </r>
    <r>
      <rPr>
        <i/>
        <sz val="11"/>
        <color theme="1"/>
        <rFont val="Calibri"/>
        <family val="2"/>
        <scheme val="minor"/>
      </rPr>
      <t>[The response options listed in Q14 were randomized in the electronic survey.]</t>
    </r>
  </si>
  <si>
    <r>
      <t>Q15. Please indicate whether each of the following descriptions applies to your current primary job.</t>
    </r>
    <r>
      <rPr>
        <b/>
        <i/>
        <sz val="11"/>
        <color theme="1"/>
        <rFont val="Calibri"/>
        <family val="2"/>
        <scheme val="minor"/>
      </rPr>
      <t xml:space="preserve"> (Check all that apply)</t>
    </r>
    <r>
      <rPr>
        <i/>
        <sz val="11"/>
        <color theme="1"/>
        <rFont val="Calibri"/>
        <family val="2"/>
        <scheme val="minor"/>
      </rPr>
      <t xml:space="preserve"> [The response options listed in Q15 were randomized in the electronic survey.]</t>
    </r>
  </si>
  <si>
    <t>Branch 4 – Volunteer or National Service (Q38–Q47) 
Only displayed to respondents that selected “Volunteer or national service” in Q1 or Q3.</t>
  </si>
  <si>
    <r>
      <t xml:space="preserve">Q59. What resources have you used while applying or preparing to apply to graduate or professional programs? </t>
    </r>
    <r>
      <rPr>
        <b/>
        <i/>
        <sz val="11"/>
        <color theme="1"/>
        <rFont val="Calibri"/>
        <family val="2"/>
        <scheme val="minor"/>
      </rPr>
      <t>(Check all that apply)</t>
    </r>
  </si>
  <si>
    <r>
      <t xml:space="preserve">Q77. How frequently did you participate in the following activities as an undergraduate at this institution? 
</t>
    </r>
    <r>
      <rPr>
        <i/>
        <sz val="11"/>
        <color theme="1"/>
        <rFont val="Calibri"/>
        <family val="2"/>
        <scheme val="minor"/>
      </rPr>
      <t>[The response options listed in Q77 were randomized in the electronic survey.]</t>
    </r>
  </si>
  <si>
    <r>
      <t xml:space="preserve">Q78. To what extent did your experience with each of the following as an undergraduate at this institution contribute to your learning and personal development? 
</t>
    </r>
    <r>
      <rPr>
        <i/>
        <sz val="11"/>
        <color theme="1"/>
        <rFont val="Calibri"/>
        <family val="2"/>
        <scheme val="minor"/>
      </rPr>
      <t>[Only those activities that the respondent reported participating in “Very often,” “Often,” “Sometimes,” or “Rarely” in Q77 were shown in Q78. Activities that the respondent skipped or reported participating in “Never” in Q77 were not shown in Q78. The order of the list of activities in Q78 was randomized.]</t>
    </r>
  </si>
  <si>
    <t>Q4 (cont'd). Please indicate your plans for the following degrees or certificates:</t>
  </si>
  <si>
    <r>
      <t xml:space="preserve">Q5 (cont'd). What is your CURRENT primary job? </t>
    </r>
    <r>
      <rPr>
        <b/>
        <i/>
        <sz val="11"/>
        <color theme="1"/>
        <rFont val="Calibri"/>
        <family val="2"/>
        <scheme val="minor"/>
      </rPr>
      <t>(Choose one)</t>
    </r>
  </si>
  <si>
    <r>
      <t xml:space="preserve">Q6 (cont'd). What is the LONG-TERM career you have in mind? </t>
    </r>
    <r>
      <rPr>
        <b/>
        <i/>
        <sz val="11"/>
        <color theme="1"/>
        <rFont val="Calibri"/>
        <family val="2"/>
        <scheme val="minor"/>
      </rPr>
      <t>(Choose one)</t>
    </r>
  </si>
  <si>
    <t>Q12 (cont'd). How helpful was each of the following during your job search?</t>
  </si>
  <si>
    <t>Q28 (cont'd). From the list below, select the general field of study of your graduate program.</t>
  </si>
  <si>
    <t>Q31 (cont'd). When you were seeking admission to a graduate or professional program, how helpful were the following?</t>
  </si>
  <si>
    <r>
      <t xml:space="preserve">Q52 (cont'd). What best describes the job you are looking for? </t>
    </r>
    <r>
      <rPr>
        <b/>
        <i/>
        <sz val="11"/>
        <color theme="1"/>
        <rFont val="Calibri"/>
        <family val="2"/>
        <scheme val="minor"/>
      </rPr>
      <t>(Choose one)</t>
    </r>
  </si>
  <si>
    <r>
      <t xml:space="preserve">Q53 (cont'd). What is the LONG-TERM career you have in mind? </t>
    </r>
    <r>
      <rPr>
        <b/>
        <i/>
        <sz val="11"/>
        <color theme="1"/>
        <rFont val="Calibri"/>
        <family val="2"/>
        <scheme val="minor"/>
      </rPr>
      <t>(Choose one)</t>
    </r>
  </si>
  <si>
    <t>Q57 (cont'd). From the list below, select the general field that you would like to study in graduate or professional school.</t>
  </si>
  <si>
    <t>Q75 (cont'd). Overall, to what extent did your undergraduate experience at this institution prepare you for the following activities?</t>
  </si>
  <si>
    <r>
      <t xml:space="preserve">Q77 (cont'd). How frequently did you participate in the following activities as an undergraduate at this institution? 
</t>
    </r>
    <r>
      <rPr>
        <i/>
        <sz val="11"/>
        <color theme="1"/>
        <rFont val="Calibri"/>
        <family val="2"/>
        <scheme val="minor"/>
      </rPr>
      <t>[The response options listed in Q77 were randomized in the electronic survey.]</t>
    </r>
  </si>
  <si>
    <r>
      <t xml:space="preserve">Q78 (cont'd). To what extent did your experience with each of the following as an undergraduate at this institution contribute to your learning and personal development? 
</t>
    </r>
    <r>
      <rPr>
        <i/>
        <sz val="11"/>
        <color theme="1"/>
        <rFont val="Calibri"/>
        <family val="2"/>
        <scheme val="minor"/>
      </rPr>
      <t>[Only those activities that the respondent reported participating in “Very often,” “Often,” “Sometimes,” or “Rarely” in Q77 were shown in Q78. Activities that the respondent skipped or reported participating in “Never” in Q77 were not shown in Q78. The order of the list of activities in Q78 was randomized.]</t>
    </r>
  </si>
  <si>
    <t>This report contains comparative frequencies for the 2015 administration of the HEDS First Destination Survey. On the "Frequency Tables" worksheet, the first two columns contain the number and percent of recent graduates from your institution that selected each response option. The next two columns allow you to compare this to recent graduates from all other institutions that participated in the survey in 2015.</t>
  </si>
  <si>
    <t>*</t>
  </si>
  <si>
    <t>2015 HEDS First Destination Survey – Frequency Report</t>
  </si>
  <si>
    <r>
      <rPr>
        <b/>
        <sz val="10"/>
        <color theme="1"/>
        <rFont val="Calibri (Body)"/>
      </rPr>
      <t>Note:</t>
    </r>
    <r>
      <rPr>
        <sz val="10"/>
        <color theme="1"/>
        <rFont val="Calibri (Body)"/>
      </rPr>
      <t xml:space="preserve"> We only include recent graduates in HEDS reports with "valid" responses (ValidHEDS=1). To be considered a valid response, a respondent must have graduated between  July 1, 2014 and June 30, 2015. If an institution used the authentication method, we do not show their response rates and, instead, have listed an asterisk (*). </t>
    </r>
  </si>
  <si>
    <r>
      <t xml:space="preserve">Q61. Of these programs, how many have you been accepted into?
</t>
    </r>
    <r>
      <rPr>
        <i/>
        <sz val="11"/>
        <color theme="1"/>
        <rFont val="Calibri"/>
        <family val="2"/>
        <scheme val="minor"/>
      </rPr>
      <t xml:space="preserve">[Only respondents that </t>
    </r>
    <r>
      <rPr>
        <b/>
        <i/>
        <u/>
        <sz val="11"/>
        <color theme="1"/>
        <rFont val="Calibri"/>
        <family val="2"/>
        <scheme val="minor"/>
      </rPr>
      <t>did not</t>
    </r>
    <r>
      <rPr>
        <i/>
        <sz val="11"/>
        <color theme="1"/>
        <rFont val="Calibri"/>
        <family val="2"/>
        <scheme val="minor"/>
      </rPr>
      <t xml:space="preserve"> select “None” in Q60 received Q61. Respondents selected from a drop-down menu of responses less than or equal to the value selected in Q60.]</t>
    </r>
  </si>
  <si>
    <r>
      <t xml:space="preserve">Q54. What are the most important job characteristics to you? </t>
    </r>
    <r>
      <rPr>
        <b/>
        <i/>
        <sz val="11"/>
        <color theme="1"/>
        <rFont val="Calibri"/>
        <family val="2"/>
        <scheme val="minor"/>
      </rPr>
      <t xml:space="preserve">(Choose up to 3)  
</t>
    </r>
    <r>
      <rPr>
        <i/>
        <sz val="11"/>
        <color theme="1"/>
        <rFont val="Calibri"/>
        <family val="2"/>
        <scheme val="minor"/>
      </rPr>
      <t>[The response options listed in Q54 were randomized in the electronic survey.]</t>
    </r>
  </si>
  <si>
    <r>
      <t>Q39. Please indicate whether each of the following descriptions applies to your current position.</t>
    </r>
    <r>
      <rPr>
        <b/>
        <i/>
        <sz val="11"/>
        <color theme="1"/>
        <rFont val="Calibri"/>
        <family val="2"/>
        <scheme val="minor"/>
      </rPr>
      <t xml:space="preserve"> (Check all that apply)
</t>
    </r>
    <r>
      <rPr>
        <i/>
        <sz val="11"/>
        <color theme="1"/>
        <rFont val="Calibri"/>
        <family val="2"/>
        <scheme val="minor"/>
      </rPr>
      <t>[The response options listed in Q39 were randomized in the electronic survey.]</t>
    </r>
  </si>
  <si>
    <r>
      <t xml:space="preserve">Q48. Please indicate whether each of the following descriptions applies to your current position. </t>
    </r>
    <r>
      <rPr>
        <b/>
        <i/>
        <sz val="11"/>
        <color theme="1"/>
        <rFont val="Calibri"/>
        <family val="2"/>
        <scheme val="minor"/>
      </rPr>
      <t xml:space="preserve">(Check all that apply)
</t>
    </r>
    <r>
      <rPr>
        <i/>
        <sz val="11"/>
        <color theme="1"/>
        <rFont val="Calibri"/>
        <family val="2"/>
        <scheme val="minor"/>
      </rPr>
      <t>[The response options listed in Q39 were randomized in the electronic survey.]</t>
    </r>
  </si>
  <si>
    <r>
      <t xml:space="preserve">Q10–Q25 showed only for those respondents who </t>
    </r>
    <r>
      <rPr>
        <b/>
        <u/>
        <sz val="11"/>
        <color theme="0"/>
        <rFont val="Calibri"/>
        <family val="2"/>
        <scheme val="minor"/>
      </rPr>
      <t>did not</t>
    </r>
    <r>
      <rPr>
        <b/>
        <sz val="11"/>
        <color theme="0"/>
        <rFont val="Calibri"/>
        <family val="2"/>
        <scheme val="minor"/>
      </rPr>
      <t xml:space="preserve"> answer “Employed as part of graduate or professional school funding package” in Q9.</t>
    </r>
  </si>
  <si>
    <t>Version released 2/12/2016</t>
  </si>
  <si>
    <t>HWS Recent Graduates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</si>
</sst>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0.0%"/>
  </numFmts>
  <fonts count="53" x14ac:knownFonts="1">
    <font>
      <sz val="12"/>
      <color theme="1"/>
      <name val="Calibri"/>
      <family val="2"/>
      <charset val="129"/>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0"/>
      <color theme="1"/>
      <name val="Arial"/>
      <family val="2"/>
    </font>
    <font>
      <sz val="8"/>
      <name val="Calibri"/>
      <family val="2"/>
      <scheme val="minor"/>
    </font>
    <font>
      <sz val="10"/>
      <name val="Arial"/>
      <family val="2"/>
    </font>
    <font>
      <b/>
      <sz val="12"/>
      <name val="Calibri"/>
      <family val="2"/>
    </font>
    <font>
      <u/>
      <sz val="12"/>
      <color theme="10"/>
      <name val="Calibri"/>
      <family val="2"/>
      <scheme val="minor"/>
    </font>
    <font>
      <u/>
      <sz val="12"/>
      <color theme="11"/>
      <name val="Calibri"/>
      <family val="2"/>
      <scheme val="minor"/>
    </font>
    <font>
      <sz val="10"/>
      <name val="Calibri"/>
      <family val="2"/>
    </font>
    <font>
      <b/>
      <sz val="10"/>
      <name val="Calibri"/>
      <family val="2"/>
    </font>
    <font>
      <sz val="12"/>
      <color theme="1"/>
      <name val="Calibri"/>
      <family val="2"/>
    </font>
    <font>
      <b/>
      <sz val="12"/>
      <color theme="1"/>
      <name val="Arial"/>
      <family val="2"/>
    </font>
    <font>
      <sz val="12"/>
      <color theme="1"/>
      <name val="Arial"/>
      <family val="2"/>
    </font>
    <font>
      <b/>
      <sz val="10"/>
      <color theme="1"/>
      <name val="Arial"/>
      <family val="2"/>
    </font>
    <font>
      <u/>
      <sz val="10"/>
      <color theme="10"/>
      <name val="Palatino"/>
      <family val="1"/>
    </font>
    <font>
      <b/>
      <sz val="12"/>
      <color theme="1"/>
      <name val="Calibri"/>
      <family val="2"/>
      <scheme val="minor"/>
    </font>
    <font>
      <sz val="12"/>
      <color theme="1"/>
      <name val="Calibri"/>
      <family val="2"/>
      <scheme val="minor"/>
    </font>
    <font>
      <b/>
      <sz val="18"/>
      <color theme="3"/>
      <name val="Cambria"/>
      <family val="2"/>
      <scheme val="major"/>
    </font>
    <font>
      <sz val="9"/>
      <color rgb="FF9C0006"/>
      <name val="Arial"/>
      <family val="2"/>
    </font>
    <font>
      <sz val="12"/>
      <color theme="1"/>
      <name val="Helvetica"/>
    </font>
    <font>
      <sz val="10"/>
      <color theme="1"/>
      <name val="Helvetica"/>
    </font>
    <font>
      <sz val="11"/>
      <color theme="1"/>
      <name val="Calibri"/>
      <family val="2"/>
      <scheme val="minor"/>
    </font>
    <font>
      <sz val="11"/>
      <color theme="0"/>
      <name val="Calibri"/>
      <family val="2"/>
      <scheme val="minor"/>
    </font>
    <font>
      <sz val="11"/>
      <color indexed="8"/>
      <name val="Calibri"/>
      <family val="2"/>
    </font>
    <font>
      <sz val="11"/>
      <color theme="1"/>
      <name val="Arial"/>
      <family val="2"/>
    </font>
    <font>
      <b/>
      <sz val="11"/>
      <color theme="1"/>
      <name val="Calibri"/>
      <family val="2"/>
      <scheme val="minor"/>
    </font>
    <font>
      <sz val="10"/>
      <name val="Times New Roman"/>
      <family val="1"/>
    </font>
    <font>
      <b/>
      <sz val="14"/>
      <name val="Calibri"/>
      <family val="2"/>
      <scheme val="minor"/>
    </font>
    <font>
      <b/>
      <sz val="14"/>
      <color theme="1"/>
      <name val="Calibri"/>
      <family val="2"/>
      <scheme val="minor"/>
    </font>
    <font>
      <u/>
      <sz val="11"/>
      <color theme="10"/>
      <name val="Calibri"/>
      <family val="2"/>
      <scheme val="minor"/>
    </font>
    <font>
      <b/>
      <sz val="12"/>
      <name val="Calibri"/>
      <family val="2"/>
      <scheme val="minor"/>
    </font>
    <font>
      <b/>
      <sz val="11"/>
      <name val="Calibri"/>
      <family val="2"/>
      <scheme val="minor"/>
    </font>
    <font>
      <b/>
      <i/>
      <sz val="11"/>
      <color theme="1"/>
      <name val="Calibri"/>
      <family val="2"/>
      <scheme val="minor"/>
    </font>
    <font>
      <i/>
      <sz val="11"/>
      <color theme="1"/>
      <name val="Calibri"/>
      <family val="2"/>
      <scheme val="minor"/>
    </font>
    <font>
      <sz val="11"/>
      <color rgb="FF000000"/>
      <name val="Calibri"/>
      <family val="2"/>
      <scheme val="minor"/>
    </font>
    <font>
      <b/>
      <sz val="11"/>
      <color theme="0"/>
      <name val="Calibri"/>
      <family val="2"/>
      <scheme val="minor"/>
    </font>
    <font>
      <b/>
      <sz val="14"/>
      <color rgb="FF000000"/>
      <name val="Calibri"/>
      <family val="2"/>
      <scheme val="minor"/>
    </font>
    <font>
      <b/>
      <sz val="12"/>
      <color rgb="FF000000"/>
      <name val="Calibri"/>
      <family val="2"/>
      <scheme val="minor"/>
    </font>
    <font>
      <b/>
      <sz val="11"/>
      <color rgb="FF000000"/>
      <name val="Calibri"/>
      <family val="2"/>
      <scheme val="minor"/>
    </font>
    <font>
      <sz val="10"/>
      <color theme="1"/>
      <name val="Calibri (Body)"/>
    </font>
    <font>
      <b/>
      <sz val="10"/>
      <color theme="1"/>
      <name val="Calibri (Body)"/>
    </font>
    <font>
      <b/>
      <sz val="14"/>
      <color rgb="FF000000"/>
      <name val="Calibri"/>
      <family val="2"/>
      <scheme val="minor"/>
    </font>
    <font>
      <b/>
      <i/>
      <u/>
      <sz val="11"/>
      <color theme="1"/>
      <name val="Calibri"/>
      <family val="2"/>
      <scheme val="minor"/>
    </font>
    <font>
      <b/>
      <u/>
      <sz val="11"/>
      <color theme="0"/>
      <name val="Calibri"/>
      <family val="2"/>
      <scheme val="minor"/>
    </font>
  </fonts>
  <fills count="3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FFC7CE"/>
      </patternFill>
    </fill>
    <fill>
      <patternFill patternType="solid">
        <fgColor theme="4" tint="0.79998168889431442"/>
        <bgColor theme="4" tint="0.79998168889431442"/>
      </patternFill>
    </fill>
    <fill>
      <patternFill patternType="solid">
        <fgColor theme="4" tint="0.59999389629810485"/>
        <bgColor theme="4" tint="0.59999389629810485"/>
      </patternFill>
    </fill>
    <fill>
      <patternFill patternType="solid">
        <fgColor theme="4" tint="0.39997558519241921"/>
        <bgColor theme="4" tint="0.39997558519241921"/>
      </patternFill>
    </fill>
    <fill>
      <patternFill patternType="solid">
        <fgColor theme="5" tint="0.79998168889431442"/>
        <bgColor theme="5" tint="0.79998168889431442"/>
      </patternFill>
    </fill>
    <fill>
      <patternFill patternType="solid">
        <fgColor theme="5" tint="0.59999389629810485"/>
        <bgColor theme="5" tint="0.59999389629810485"/>
      </patternFill>
    </fill>
    <fill>
      <patternFill patternType="solid">
        <fgColor theme="5" tint="0.39997558519241921"/>
        <bgColor theme="5" tint="0.39997558519241921"/>
      </patternFill>
    </fill>
    <fill>
      <patternFill patternType="solid">
        <fgColor theme="6" tint="0.79998168889431442"/>
        <bgColor theme="6" tint="0.79998168889431442"/>
      </patternFill>
    </fill>
    <fill>
      <patternFill patternType="solid">
        <fgColor theme="6" tint="0.59999389629810485"/>
        <bgColor theme="6" tint="0.59999389629810485"/>
      </patternFill>
    </fill>
    <fill>
      <patternFill patternType="solid">
        <fgColor theme="6" tint="0.39997558519241921"/>
        <bgColor theme="6" tint="0.39997558519241921"/>
      </patternFill>
    </fill>
    <fill>
      <patternFill patternType="solid">
        <fgColor theme="7" tint="0.79998168889431442"/>
        <bgColor theme="7" tint="0.79998168889431442"/>
      </patternFill>
    </fill>
    <fill>
      <patternFill patternType="solid">
        <fgColor theme="7" tint="0.59999389629810485"/>
        <bgColor theme="7" tint="0.59999389629810485"/>
      </patternFill>
    </fill>
    <fill>
      <patternFill patternType="solid">
        <fgColor theme="7" tint="0.39997558519241921"/>
        <bgColor theme="7" tint="0.39997558519241921"/>
      </patternFill>
    </fill>
    <fill>
      <patternFill patternType="solid">
        <fgColor theme="8" tint="0.79998168889431442"/>
        <bgColor theme="8" tint="0.79998168889431442"/>
      </patternFill>
    </fill>
    <fill>
      <patternFill patternType="solid">
        <fgColor theme="8" tint="0.59999389629810485"/>
        <bgColor theme="8" tint="0.59999389629810485"/>
      </patternFill>
    </fill>
    <fill>
      <patternFill patternType="solid">
        <fgColor theme="8" tint="0.39997558519241921"/>
        <bgColor theme="8" tint="0.39997558519241921"/>
      </patternFill>
    </fill>
    <fill>
      <patternFill patternType="solid">
        <fgColor theme="9" tint="0.79998168889431442"/>
        <bgColor theme="9" tint="0.79998168889431442"/>
      </patternFill>
    </fill>
    <fill>
      <patternFill patternType="solid">
        <fgColor theme="9" tint="0.59999389629810485"/>
        <bgColor theme="9" tint="0.59999389629810485"/>
      </patternFill>
    </fill>
    <fill>
      <patternFill patternType="solid">
        <fgColor theme="9" tint="0.39997558519241921"/>
        <bgColor theme="9" tint="0.39997558519241921"/>
      </patternFill>
    </fill>
    <fill>
      <patternFill patternType="lightUp">
        <fgColor theme="0"/>
        <bgColor theme="4" tint="0.19998779259620961"/>
      </patternFill>
    </fill>
    <fill>
      <patternFill patternType="lightUp">
        <fgColor theme="0"/>
        <bgColor theme="5" tint="0.19998779259620961"/>
      </patternFill>
    </fill>
    <fill>
      <patternFill patternType="lightUp">
        <fgColor theme="0"/>
        <bgColor theme="6" tint="0.19998779259620961"/>
      </patternFill>
    </fill>
    <fill>
      <patternFill patternType="solid">
        <fgColor rgb="FFD9D9D9"/>
        <bgColor rgb="FF000000"/>
      </patternFill>
    </fill>
    <fill>
      <patternFill patternType="solid">
        <fgColor theme="4" tint="-0.24994659260841701"/>
        <bgColor indexed="64"/>
      </patternFill>
    </fill>
    <fill>
      <patternFill patternType="solid">
        <fgColor theme="0" tint="-0.14996795556505021"/>
        <bgColor indexed="64"/>
      </patternFill>
    </fill>
    <fill>
      <patternFill patternType="solid">
        <fgColor theme="4" tint="-0.249977111117893"/>
        <bgColor indexed="64"/>
      </patternFill>
    </fill>
  </fills>
  <borders count="33">
    <border>
      <left/>
      <right/>
      <top/>
      <bottom/>
      <diagonal/>
    </border>
    <border>
      <left style="thin">
        <color auto="1"/>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top style="hair">
        <color auto="1"/>
      </top>
      <bottom style="hair">
        <color auto="1"/>
      </bottom>
      <diagonal/>
    </border>
    <border>
      <left/>
      <right/>
      <top style="thin">
        <color auto="1"/>
      </top>
      <bottom style="hair">
        <color auto="1"/>
      </bottom>
      <diagonal/>
    </border>
    <border>
      <left/>
      <right/>
      <top style="hair">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right style="thin">
        <color auto="1"/>
      </right>
      <top/>
      <bottom style="thin">
        <color auto="1"/>
      </bottom>
      <diagonal/>
    </border>
    <border>
      <left/>
      <right/>
      <top/>
      <bottom style="hair">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top/>
      <bottom style="thin">
        <color rgb="FF000000"/>
      </bottom>
      <diagonal/>
    </border>
    <border>
      <left/>
      <right style="thin">
        <color rgb="FF000000"/>
      </right>
      <top/>
      <bottom style="hair">
        <color auto="1"/>
      </bottom>
      <diagonal/>
    </border>
    <border>
      <left/>
      <right style="thin">
        <color rgb="FF000000"/>
      </right>
      <top style="hair">
        <color auto="1"/>
      </top>
      <bottom style="hair">
        <color auto="1"/>
      </bottom>
      <diagonal/>
    </border>
    <border>
      <left style="thin">
        <color auto="1"/>
      </left>
      <right/>
      <top style="thin">
        <color rgb="FF000000"/>
      </top>
      <bottom/>
      <diagonal/>
    </border>
    <border>
      <left style="thin">
        <color auto="1"/>
      </left>
      <right/>
      <top style="thin">
        <color rgb="FF000000"/>
      </top>
      <bottom style="thin">
        <color auto="1"/>
      </bottom>
      <diagonal/>
    </border>
    <border>
      <left style="thin">
        <color auto="1"/>
      </left>
      <right/>
      <top style="thin">
        <color auto="1"/>
      </top>
      <bottom style="thin">
        <color rgb="FF000000"/>
      </bottom>
      <diagonal/>
    </border>
    <border>
      <left/>
      <right/>
      <top style="thin">
        <color auto="1"/>
      </top>
      <bottom/>
      <diagonal/>
    </border>
    <border>
      <left/>
      <right style="thin">
        <color auto="1"/>
      </right>
      <top style="thin">
        <color auto="1"/>
      </top>
      <bottom/>
      <diagonal/>
    </border>
  </borders>
  <cellStyleXfs count="2265">
    <xf numFmtId="0" fontId="0" fillId="0" borderId="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23" fillId="0" borderId="0" applyNumberFormat="0" applyFill="0" applyBorder="0" applyAlignment="0" applyProtection="0">
      <alignment vertical="top"/>
      <protection locked="0"/>
    </xf>
    <xf numFmtId="0" fontId="13" fillId="0" borderId="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30" fillId="6" borderId="0" applyNumberFormat="0" applyBorder="0" applyAlignment="0" applyProtection="0"/>
    <xf numFmtId="0" fontId="30" fillId="7" borderId="0" applyNumberFormat="0" applyBorder="0" applyAlignment="0" applyProtection="0"/>
    <xf numFmtId="0" fontId="31" fillId="8"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1" fillId="11"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31"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1"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1" fillId="20"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31" fillId="23" borderId="0" applyNumberFormat="0" applyBorder="0" applyAlignment="0" applyProtection="0"/>
    <xf numFmtId="43" fontId="30" fillId="0" borderId="0" applyFont="0" applyFill="0" applyBorder="0" applyAlignment="0" applyProtection="0"/>
    <xf numFmtId="43" fontId="32" fillId="0" borderId="0" applyFont="0" applyFill="0" applyBorder="0" applyAlignment="0" applyProtection="0"/>
    <xf numFmtId="44" fontId="33" fillId="0" borderId="0" applyFont="0" applyFill="0" applyBorder="0" applyAlignment="0" applyProtection="0"/>
    <xf numFmtId="44" fontId="32" fillId="0" borderId="0" applyFont="0" applyFill="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30" fillId="0" borderId="0"/>
    <xf numFmtId="0" fontId="30" fillId="0" borderId="0"/>
    <xf numFmtId="0" fontId="11" fillId="0" borderId="0"/>
    <xf numFmtId="0" fontId="25" fillId="0" borderId="0"/>
    <xf numFmtId="0" fontId="25" fillId="0" borderId="0"/>
    <xf numFmtId="0" fontId="35" fillId="0" borderId="0"/>
    <xf numFmtId="9" fontId="30" fillId="0" borderId="0" applyFont="0" applyFill="0" applyBorder="0" applyAlignment="0" applyProtection="0"/>
    <xf numFmtId="9" fontId="32" fillId="0" borderId="0" applyFont="0" applyFill="0" applyBorder="0" applyAlignment="0" applyProtection="0"/>
    <xf numFmtId="9" fontId="33" fillId="0" borderId="0" applyFont="0" applyFill="0" applyBorder="0" applyAlignment="0" applyProtection="0"/>
    <xf numFmtId="0" fontId="27" fillId="5" borderId="0" applyProtection="0"/>
    <xf numFmtId="0" fontId="2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9" fontId="10"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cellStyleXfs>
  <cellXfs count="328">
    <xf numFmtId="0" fontId="0" fillId="0" borderId="0" xfId="0"/>
    <xf numFmtId="0" fontId="17" fillId="3" borderId="0" xfId="0" applyFont="1" applyFill="1"/>
    <xf numFmtId="0" fontId="0" fillId="3" borderId="0" xfId="0" applyFill="1"/>
    <xf numFmtId="0" fontId="18" fillId="3" borderId="0" xfId="0" applyFont="1" applyFill="1" applyAlignment="1">
      <alignment horizontal="right" vertical="top" wrapText="1"/>
    </xf>
    <xf numFmtId="0" fontId="17" fillId="3" borderId="0" xfId="0" applyFont="1" applyFill="1" applyAlignment="1">
      <alignment horizontal="left" vertical="top" wrapText="1"/>
    </xf>
    <xf numFmtId="0" fontId="17" fillId="3" borderId="0" xfId="0" applyFont="1" applyFill="1" applyAlignment="1">
      <alignment vertical="top" wrapText="1"/>
    </xf>
    <xf numFmtId="0" fontId="19" fillId="3" borderId="0" xfId="0" applyFont="1" applyFill="1"/>
    <xf numFmtId="0" fontId="14" fillId="3" borderId="0" xfId="0" applyFont="1" applyFill="1" applyAlignment="1">
      <alignment wrapText="1"/>
    </xf>
    <xf numFmtId="0" fontId="24" fillId="0" borderId="0" xfId="0" applyFont="1"/>
    <xf numFmtId="0" fontId="21" fillId="0" borderId="0" xfId="0" applyFont="1" applyAlignment="1">
      <alignment horizontal="left" vertical="top" wrapText="1"/>
    </xf>
    <xf numFmtId="0" fontId="21" fillId="0" borderId="0" xfId="0" applyFont="1" applyAlignment="1">
      <alignment vertical="top" wrapText="1"/>
    </xf>
    <xf numFmtId="0" fontId="0" fillId="0" borderId="0" xfId="0" applyAlignment="1">
      <alignment vertical="top"/>
    </xf>
    <xf numFmtId="0" fontId="20" fillId="0" borderId="0" xfId="0" applyFont="1" applyFill="1" applyAlignment="1">
      <alignment horizontal="left"/>
    </xf>
    <xf numFmtId="0" fontId="28" fillId="0" borderId="0" xfId="0" applyFont="1" applyFill="1" applyAlignment="1">
      <alignment horizontal="left"/>
    </xf>
    <xf numFmtId="0" fontId="28" fillId="0" borderId="0" xfId="0" applyFont="1" applyFill="1"/>
    <xf numFmtId="0" fontId="29" fillId="0" borderId="0" xfId="0" applyFont="1"/>
    <xf numFmtId="0" fontId="29" fillId="0" borderId="0" xfId="0" applyFont="1" applyFill="1"/>
    <xf numFmtId="0" fontId="22" fillId="0" borderId="0" xfId="0" applyFont="1" applyBorder="1" applyAlignment="1">
      <alignment vertical="top" wrapText="1"/>
    </xf>
    <xf numFmtId="0" fontId="20" fillId="0" borderId="0" xfId="0" applyFont="1" applyAlignment="1">
      <alignment vertical="top" wrapText="1"/>
    </xf>
    <xf numFmtId="0" fontId="0" fillId="0" borderId="0" xfId="0" applyBorder="1"/>
    <xf numFmtId="0" fontId="21" fillId="0" borderId="0" xfId="0" applyFont="1"/>
    <xf numFmtId="0" fontId="34" fillId="0" borderId="0" xfId="0" applyFont="1" applyFill="1" applyBorder="1" applyAlignment="1">
      <alignment horizontal="left"/>
    </xf>
    <xf numFmtId="0" fontId="34" fillId="0" borderId="0" xfId="0" applyFont="1" applyFill="1" applyAlignment="1">
      <alignment horizontal="left"/>
    </xf>
    <xf numFmtId="0" fontId="38" fillId="0" borderId="16" xfId="1673" applyFont="1" applyBorder="1" applyAlignment="1"/>
    <xf numFmtId="0" fontId="30" fillId="0" borderId="17" xfId="0" applyFont="1" applyBorder="1"/>
    <xf numFmtId="0" fontId="34" fillId="0" borderId="17" xfId="0" applyFont="1" applyBorder="1" applyAlignment="1">
      <alignment horizontal="center" wrapText="1"/>
    </xf>
    <xf numFmtId="0" fontId="30" fillId="0" borderId="0" xfId="0" applyFont="1"/>
    <xf numFmtId="0" fontId="30" fillId="0" borderId="4" xfId="0" applyFont="1" applyBorder="1" applyAlignment="1">
      <alignment vertical="top" wrapText="1"/>
    </xf>
    <xf numFmtId="0" fontId="30" fillId="0" borderId="2" xfId="0" applyFont="1" applyBorder="1" applyAlignment="1">
      <alignment vertical="top" wrapText="1"/>
    </xf>
    <xf numFmtId="0" fontId="0" fillId="0" borderId="0" xfId="0" applyAlignment="1">
      <alignment wrapText="1"/>
    </xf>
    <xf numFmtId="0" fontId="9" fillId="0" borderId="17" xfId="0" applyFont="1" applyFill="1" applyBorder="1" applyAlignment="1"/>
    <xf numFmtId="0" fontId="9" fillId="0" borderId="17" xfId="0" applyFont="1" applyBorder="1"/>
    <xf numFmtId="0" fontId="8" fillId="0" borderId="14" xfId="0" applyFont="1" applyBorder="1" applyAlignment="1">
      <alignment vertical="top" wrapText="1"/>
    </xf>
    <xf numFmtId="0" fontId="8" fillId="0" borderId="13" xfId="0" applyFont="1" applyBorder="1" applyAlignment="1">
      <alignment vertical="top" wrapText="1"/>
    </xf>
    <xf numFmtId="0" fontId="8" fillId="0" borderId="18" xfId="0" applyFont="1" applyBorder="1" applyAlignment="1">
      <alignment vertical="top" wrapText="1"/>
    </xf>
    <xf numFmtId="0" fontId="8" fillId="0" borderId="22" xfId="0" applyFont="1" applyBorder="1" applyAlignment="1">
      <alignment vertical="top" wrapText="1"/>
    </xf>
    <xf numFmtId="0" fontId="7" fillId="0" borderId="13" xfId="0" applyFont="1" applyBorder="1" applyAlignment="1">
      <alignment vertical="top" wrapText="1"/>
    </xf>
    <xf numFmtId="0" fontId="7" fillId="0" borderId="8" xfId="0" applyFont="1" applyBorder="1" applyAlignment="1">
      <alignment vertical="top"/>
    </xf>
    <xf numFmtId="0" fontId="7" fillId="0" borderId="10" xfId="0" applyFont="1" applyBorder="1" applyAlignment="1">
      <alignment vertical="top"/>
    </xf>
    <xf numFmtId="0" fontId="7" fillId="0" borderId="10" xfId="0" applyFont="1" applyBorder="1" applyAlignment="1">
      <alignment vertical="top" wrapText="1"/>
    </xf>
    <xf numFmtId="0" fontId="7" fillId="0" borderId="24" xfId="0" applyFont="1" applyBorder="1" applyAlignment="1">
      <alignment vertical="top" wrapText="1"/>
    </xf>
    <xf numFmtId="0" fontId="7" fillId="2" borderId="7" xfId="0" applyFont="1" applyFill="1" applyBorder="1" applyAlignment="1">
      <alignment vertical="top"/>
    </xf>
    <xf numFmtId="164" fontId="7" fillId="2" borderId="8" xfId="0" applyNumberFormat="1" applyFont="1" applyFill="1" applyBorder="1" applyAlignment="1">
      <alignment vertical="top"/>
    </xf>
    <xf numFmtId="0" fontId="7" fillId="0" borderId="14" xfId="0" applyFont="1" applyBorder="1" applyAlignment="1">
      <alignment vertical="top"/>
    </xf>
    <xf numFmtId="164" fontId="7" fillId="0" borderId="8" xfId="0" applyNumberFormat="1" applyFont="1" applyBorder="1" applyAlignment="1">
      <alignment vertical="top"/>
    </xf>
    <xf numFmtId="0" fontId="7" fillId="2" borderId="9" xfId="0" applyFont="1" applyFill="1" applyBorder="1" applyAlignment="1">
      <alignment vertical="top"/>
    </xf>
    <xf numFmtId="164" fontId="7" fillId="2" borderId="10" xfId="0" applyNumberFormat="1" applyFont="1" applyFill="1" applyBorder="1" applyAlignment="1">
      <alignment vertical="top"/>
    </xf>
    <xf numFmtId="0" fontId="7" fillId="0" borderId="13" xfId="0" applyFont="1" applyBorder="1" applyAlignment="1">
      <alignment vertical="top"/>
    </xf>
    <xf numFmtId="164" fontId="7" fillId="0" borderId="10" xfId="0" applyNumberFormat="1" applyFont="1" applyBorder="1" applyAlignment="1">
      <alignment vertical="top"/>
    </xf>
    <xf numFmtId="0" fontId="7" fillId="2" borderId="11" xfId="0" applyFont="1" applyFill="1" applyBorder="1" applyAlignment="1">
      <alignment vertical="top"/>
    </xf>
    <xf numFmtId="164" fontId="7" fillId="2" borderId="12" xfId="0" applyNumberFormat="1" applyFont="1" applyFill="1" applyBorder="1" applyAlignment="1">
      <alignment vertical="top"/>
    </xf>
    <xf numFmtId="0" fontId="7" fillId="0" borderId="15" xfId="0" applyFont="1" applyBorder="1" applyAlignment="1">
      <alignment vertical="top"/>
    </xf>
    <xf numFmtId="164" fontId="7" fillId="0" borderId="12" xfId="0" applyNumberFormat="1" applyFont="1" applyBorder="1" applyAlignment="1">
      <alignment vertical="top"/>
    </xf>
    <xf numFmtId="0" fontId="7" fillId="2" borderId="23" xfId="0" applyFont="1" applyFill="1" applyBorder="1" applyAlignment="1">
      <alignment vertical="top"/>
    </xf>
    <xf numFmtId="164" fontId="7" fillId="2" borderId="24" xfId="0" applyNumberFormat="1" applyFont="1" applyFill="1" applyBorder="1" applyAlignment="1">
      <alignment vertical="top"/>
    </xf>
    <xf numFmtId="0" fontId="7" fillId="0" borderId="22" xfId="0" applyFont="1" applyBorder="1" applyAlignment="1">
      <alignment vertical="top"/>
    </xf>
    <xf numFmtId="164" fontId="7" fillId="0" borderId="24" xfId="0" applyNumberFormat="1" applyFont="1" applyBorder="1" applyAlignment="1">
      <alignment vertical="top"/>
    </xf>
    <xf numFmtId="0" fontId="7" fillId="0" borderId="8" xfId="0" applyFont="1" applyBorder="1" applyAlignment="1">
      <alignment vertical="top" wrapText="1"/>
    </xf>
    <xf numFmtId="0" fontId="43" fillId="0" borderId="24" xfId="0" applyFont="1" applyBorder="1" applyAlignment="1">
      <alignment vertical="top" wrapText="1"/>
    </xf>
    <xf numFmtId="0" fontId="43" fillId="27" borderId="22" xfId="0" applyFont="1" applyFill="1" applyBorder="1" applyAlignment="1">
      <alignment vertical="top"/>
    </xf>
    <xf numFmtId="164" fontId="43" fillId="27" borderId="24" xfId="0" applyNumberFormat="1" applyFont="1" applyFill="1" applyBorder="1" applyAlignment="1">
      <alignment vertical="top"/>
    </xf>
    <xf numFmtId="0" fontId="43" fillId="0" borderId="22" xfId="0" applyFont="1" applyBorder="1" applyAlignment="1">
      <alignment vertical="top"/>
    </xf>
    <xf numFmtId="164" fontId="43" fillId="0" borderId="24" xfId="0" applyNumberFormat="1" applyFont="1" applyBorder="1" applyAlignment="1">
      <alignment vertical="top"/>
    </xf>
    <xf numFmtId="0" fontId="43" fillId="0" borderId="21" xfId="0" applyFont="1" applyBorder="1" applyAlignment="1">
      <alignment vertical="top" wrapText="1"/>
    </xf>
    <xf numFmtId="0" fontId="43" fillId="27" borderId="16" xfId="0" applyFont="1" applyFill="1" applyBorder="1" applyAlignment="1">
      <alignment vertical="top"/>
    </xf>
    <xf numFmtId="164" fontId="43" fillId="27" borderId="21" xfId="0" applyNumberFormat="1" applyFont="1" applyFill="1" applyBorder="1" applyAlignment="1">
      <alignment vertical="top"/>
    </xf>
    <xf numFmtId="0" fontId="43" fillId="0" borderId="16" xfId="0" applyFont="1" applyBorder="1" applyAlignment="1">
      <alignment vertical="top"/>
    </xf>
    <xf numFmtId="164" fontId="43" fillId="0" borderId="21" xfId="0" applyNumberFormat="1" applyFont="1" applyBorder="1" applyAlignment="1">
      <alignment vertical="top"/>
    </xf>
    <xf numFmtId="0" fontId="43" fillId="0" borderId="12" xfId="0" applyFont="1" applyBorder="1" applyAlignment="1">
      <alignment vertical="top" wrapText="1"/>
    </xf>
    <xf numFmtId="0" fontId="43" fillId="27" borderId="15" xfId="0" applyFont="1" applyFill="1" applyBorder="1" applyAlignment="1">
      <alignment vertical="top"/>
    </xf>
    <xf numFmtId="164" fontId="43" fillId="27" borderId="12" xfId="0" applyNumberFormat="1" applyFont="1" applyFill="1" applyBorder="1" applyAlignment="1">
      <alignment vertical="top"/>
    </xf>
    <xf numFmtId="0" fontId="43" fillId="0" borderId="15" xfId="0" applyFont="1" applyBorder="1" applyAlignment="1">
      <alignment vertical="top"/>
    </xf>
    <xf numFmtId="164" fontId="43" fillId="0" borderId="12" xfId="0" applyNumberFormat="1" applyFont="1" applyBorder="1" applyAlignment="1">
      <alignment vertical="top"/>
    </xf>
    <xf numFmtId="0" fontId="6" fillId="0" borderId="17" xfId="0" applyFont="1" applyFill="1" applyBorder="1"/>
    <xf numFmtId="0" fontId="0" fillId="0" borderId="0" xfId="0" applyAlignment="1">
      <alignment horizontal="left" vertical="center"/>
    </xf>
    <xf numFmtId="0" fontId="30" fillId="29" borderId="9" xfId="0" applyFont="1" applyFill="1" applyBorder="1" applyAlignment="1">
      <alignment vertical="top" wrapText="1"/>
    </xf>
    <xf numFmtId="0" fontId="30" fillId="29" borderId="5" xfId="0" applyFont="1" applyFill="1" applyBorder="1" applyAlignment="1">
      <alignment vertical="top" wrapText="1"/>
    </xf>
    <xf numFmtId="0" fontId="30" fillId="29" borderId="7" xfId="0" applyFont="1" applyFill="1" applyBorder="1" applyAlignment="1">
      <alignment vertical="top" wrapText="1"/>
    </xf>
    <xf numFmtId="0" fontId="30" fillId="0" borderId="22" xfId="0" applyFont="1" applyBorder="1" applyAlignment="1">
      <alignment vertical="top" wrapText="1"/>
    </xf>
    <xf numFmtId="0" fontId="30" fillId="0" borderId="10" xfId="0" applyFont="1" applyBorder="1" applyAlignment="1">
      <alignment vertical="top" wrapText="1"/>
    </xf>
    <xf numFmtId="0" fontId="0" fillId="0" borderId="0" xfId="0" applyAlignment="1">
      <alignment vertical="center"/>
    </xf>
    <xf numFmtId="0" fontId="30" fillId="0" borderId="0" xfId="0" applyFont="1" applyBorder="1" applyAlignment="1">
      <alignment vertical="top" wrapText="1"/>
    </xf>
    <xf numFmtId="0" fontId="30" fillId="0" borderId="12" xfId="0" applyFont="1" applyBorder="1" applyAlignment="1">
      <alignment vertical="top" wrapText="1"/>
    </xf>
    <xf numFmtId="0" fontId="11" fillId="0" borderId="0" xfId="0" applyFont="1"/>
    <xf numFmtId="0" fontId="30" fillId="0" borderId="13" xfId="0" applyFont="1" applyBorder="1" applyAlignment="1">
      <alignment vertical="top" wrapText="1"/>
    </xf>
    <xf numFmtId="0" fontId="30" fillId="0" borderId="14" xfId="0" applyFont="1" applyBorder="1" applyAlignment="1">
      <alignment vertical="top" wrapText="1"/>
    </xf>
    <xf numFmtId="0" fontId="30" fillId="0" borderId="15" xfId="0" applyFont="1" applyBorder="1" applyAlignment="1">
      <alignment vertical="top" wrapText="1"/>
    </xf>
    <xf numFmtId="0" fontId="30" fillId="0" borderId="18" xfId="0" applyFont="1" applyBorder="1" applyAlignment="1">
      <alignment vertical="top" wrapText="1"/>
    </xf>
    <xf numFmtId="0" fontId="30" fillId="2" borderId="7" xfId="0" applyFont="1" applyFill="1" applyBorder="1" applyAlignment="1">
      <alignment vertical="top" wrapText="1"/>
    </xf>
    <xf numFmtId="164" fontId="30" fillId="2" borderId="8" xfId="0" applyNumberFormat="1" applyFont="1" applyFill="1" applyBorder="1" applyAlignment="1">
      <alignment vertical="top" wrapText="1"/>
    </xf>
    <xf numFmtId="164" fontId="30" fillId="0" borderId="8" xfId="0" applyNumberFormat="1" applyFont="1" applyBorder="1" applyAlignment="1">
      <alignment vertical="top" wrapText="1"/>
    </xf>
    <xf numFmtId="0" fontId="30" fillId="2" borderId="9" xfId="0" applyFont="1" applyFill="1" applyBorder="1" applyAlignment="1">
      <alignment vertical="top" wrapText="1"/>
    </xf>
    <xf numFmtId="164" fontId="30" fillId="2" borderId="10" xfId="0" applyNumberFormat="1" applyFont="1" applyFill="1" applyBorder="1" applyAlignment="1">
      <alignment vertical="top" wrapText="1"/>
    </xf>
    <xf numFmtId="164" fontId="30" fillId="0" borderId="10" xfId="0" applyNumberFormat="1" applyFont="1" applyBorder="1" applyAlignment="1">
      <alignment vertical="top" wrapText="1"/>
    </xf>
    <xf numFmtId="0" fontId="30" fillId="2" borderId="20" xfId="0" applyFont="1" applyFill="1" applyBorder="1" applyAlignment="1">
      <alignment vertical="top" wrapText="1"/>
    </xf>
    <xf numFmtId="164" fontId="30" fillId="2" borderId="19" xfId="0" applyNumberFormat="1" applyFont="1" applyFill="1" applyBorder="1" applyAlignment="1">
      <alignment vertical="top" wrapText="1"/>
    </xf>
    <xf numFmtId="164" fontId="30" fillId="0" borderId="19" xfId="0" applyNumberFormat="1" applyFont="1" applyBorder="1" applyAlignment="1">
      <alignment vertical="top" wrapText="1"/>
    </xf>
    <xf numFmtId="0" fontId="30" fillId="2" borderId="11" xfId="0" applyFont="1" applyFill="1" applyBorder="1" applyAlignment="1">
      <alignment vertical="top" wrapText="1"/>
    </xf>
    <xf numFmtId="164" fontId="30" fillId="2" borderId="12" xfId="0" applyNumberFormat="1" applyFont="1" applyFill="1" applyBorder="1" applyAlignment="1">
      <alignment vertical="top" wrapText="1"/>
    </xf>
    <xf numFmtId="164" fontId="30" fillId="0" borderId="12" xfId="0" applyNumberFormat="1" applyFont="1" applyBorder="1" applyAlignment="1">
      <alignment vertical="top" wrapText="1"/>
    </xf>
    <xf numFmtId="0" fontId="30" fillId="2" borderId="23" xfId="0" applyFont="1" applyFill="1" applyBorder="1" applyAlignment="1">
      <alignment vertical="top" wrapText="1"/>
    </xf>
    <xf numFmtId="164" fontId="30" fillId="2" borderId="24" xfId="0" applyNumberFormat="1" applyFont="1" applyFill="1" applyBorder="1" applyAlignment="1">
      <alignment vertical="top" wrapText="1"/>
    </xf>
    <xf numFmtId="164" fontId="30" fillId="0" borderId="24" xfId="0" applyNumberFormat="1" applyFont="1" applyBorder="1" applyAlignment="1">
      <alignment vertical="top" wrapText="1"/>
    </xf>
    <xf numFmtId="0" fontId="43" fillId="27" borderId="13" xfId="0" applyFont="1" applyFill="1" applyBorder="1" applyAlignment="1">
      <alignment vertical="top" wrapText="1"/>
    </xf>
    <xf numFmtId="164" fontId="43" fillId="27" borderId="10" xfId="0" applyNumberFormat="1" applyFont="1" applyFill="1" applyBorder="1" applyAlignment="1">
      <alignment vertical="top" wrapText="1"/>
    </xf>
    <xf numFmtId="0" fontId="43" fillId="0" borderId="13" xfId="0" applyFont="1" applyBorder="1" applyAlignment="1">
      <alignment vertical="top" wrapText="1"/>
    </xf>
    <xf numFmtId="164" fontId="43" fillId="0" borderId="10" xfId="0" applyNumberFormat="1" applyFont="1" applyBorder="1" applyAlignment="1">
      <alignment vertical="top" wrapText="1"/>
    </xf>
    <xf numFmtId="0" fontId="43" fillId="27" borderId="22" xfId="0" applyFont="1" applyFill="1" applyBorder="1" applyAlignment="1">
      <alignment vertical="top" wrapText="1"/>
    </xf>
    <xf numFmtId="164" fontId="43" fillId="27" borderId="24" xfId="0" applyNumberFormat="1" applyFont="1" applyFill="1" applyBorder="1" applyAlignment="1">
      <alignment vertical="top" wrapText="1"/>
    </xf>
    <xf numFmtId="0" fontId="43" fillId="0" borderId="22" xfId="0" applyFont="1" applyBorder="1" applyAlignment="1">
      <alignment vertical="top" wrapText="1"/>
    </xf>
    <xf numFmtId="164" fontId="43" fillId="0" borderId="24" xfId="0" applyNumberFormat="1" applyFont="1" applyBorder="1" applyAlignment="1">
      <alignment vertical="top" wrapText="1"/>
    </xf>
    <xf numFmtId="0" fontId="43" fillId="27" borderId="11" xfId="0" applyFont="1" applyFill="1" applyBorder="1" applyAlignment="1">
      <alignment vertical="top" wrapText="1"/>
    </xf>
    <xf numFmtId="164" fontId="43" fillId="27" borderId="12" xfId="0" applyNumberFormat="1" applyFont="1" applyFill="1" applyBorder="1" applyAlignment="1">
      <alignment vertical="top" wrapText="1"/>
    </xf>
    <xf numFmtId="0" fontId="43" fillId="0" borderId="15" xfId="0" applyFont="1" applyBorder="1" applyAlignment="1">
      <alignment vertical="top" wrapText="1"/>
    </xf>
    <xf numFmtId="164" fontId="43" fillId="0" borderId="12" xfId="0" applyNumberFormat="1" applyFont="1" applyBorder="1" applyAlignment="1">
      <alignment vertical="top" wrapText="1"/>
    </xf>
    <xf numFmtId="0" fontId="43" fillId="27" borderId="6" xfId="0" applyFont="1" applyFill="1" applyBorder="1" applyAlignment="1">
      <alignment vertical="top" wrapText="1"/>
    </xf>
    <xf numFmtId="164" fontId="43" fillId="27" borderId="21" xfId="0" applyNumberFormat="1" applyFont="1" applyFill="1" applyBorder="1" applyAlignment="1">
      <alignment vertical="top" wrapText="1"/>
    </xf>
    <xf numFmtId="0" fontId="43" fillId="0" borderId="16" xfId="0" applyFont="1" applyBorder="1" applyAlignment="1">
      <alignment vertical="top" wrapText="1"/>
    </xf>
    <xf numFmtId="164" fontId="43" fillId="0" borderId="21" xfId="0" applyNumberFormat="1" applyFont="1" applyBorder="1" applyAlignment="1">
      <alignment vertical="top" wrapText="1"/>
    </xf>
    <xf numFmtId="0" fontId="30" fillId="0" borderId="13" xfId="0" applyFont="1" applyBorder="1" applyAlignment="1">
      <alignment vertical="top" wrapText="1"/>
    </xf>
    <xf numFmtId="0" fontId="30" fillId="0" borderId="13" xfId="0" applyFont="1" applyBorder="1" applyAlignment="1">
      <alignment vertical="top" wrapText="1"/>
    </xf>
    <xf numFmtId="0" fontId="30" fillId="0" borderId="18" xfId="0" applyFont="1" applyBorder="1" applyAlignment="1">
      <alignment vertical="top" wrapText="1"/>
    </xf>
    <xf numFmtId="0" fontId="30" fillId="0" borderId="13" xfId="0" applyFont="1" applyBorder="1" applyAlignment="1">
      <alignment vertical="top" wrapText="1"/>
    </xf>
    <xf numFmtId="0" fontId="30" fillId="0" borderId="15" xfId="0" applyFont="1" applyBorder="1" applyAlignment="1">
      <alignment vertical="top" wrapText="1"/>
    </xf>
    <xf numFmtId="0" fontId="30" fillId="0" borderId="18" xfId="0" applyFont="1" applyBorder="1" applyAlignment="1">
      <alignment vertical="top" wrapText="1"/>
    </xf>
    <xf numFmtId="0" fontId="30" fillId="0" borderId="14" xfId="0" applyFont="1" applyBorder="1" applyAlignment="1">
      <alignment vertical="top" wrapText="1"/>
    </xf>
    <xf numFmtId="0" fontId="30" fillId="0" borderId="13" xfId="0" applyFont="1" applyBorder="1" applyAlignment="1">
      <alignment vertical="top" wrapText="1"/>
    </xf>
    <xf numFmtId="0" fontId="47" fillId="3" borderId="0" xfId="0" applyFont="1" applyFill="1"/>
    <xf numFmtId="0" fontId="4" fillId="0" borderId="12" xfId="0" applyFont="1" applyBorder="1" applyAlignment="1">
      <alignment vertical="top" wrapText="1"/>
    </xf>
    <xf numFmtId="0" fontId="4" fillId="0" borderId="10" xfId="0" applyFont="1" applyBorder="1" applyAlignment="1">
      <alignment vertical="top" wrapText="1"/>
    </xf>
    <xf numFmtId="0" fontId="4" fillId="0" borderId="0" xfId="0" applyFont="1"/>
    <xf numFmtId="0" fontId="4" fillId="0" borderId="16" xfId="0" applyFont="1" applyBorder="1"/>
    <xf numFmtId="0" fontId="4" fillId="0" borderId="12" xfId="0" applyFont="1" applyBorder="1"/>
    <xf numFmtId="0" fontId="30" fillId="0" borderId="15" xfId="0" applyFont="1" applyBorder="1" applyAlignment="1">
      <alignment vertical="top" wrapText="1"/>
    </xf>
    <xf numFmtId="0" fontId="30" fillId="0" borderId="13" xfId="0" applyFont="1" applyBorder="1" applyAlignment="1">
      <alignment vertical="top" wrapText="1"/>
    </xf>
    <xf numFmtId="0" fontId="30" fillId="0" borderId="14" xfId="0" applyFont="1" applyBorder="1" applyAlignment="1">
      <alignment vertical="top" wrapText="1"/>
    </xf>
    <xf numFmtId="0" fontId="30" fillId="0" borderId="18" xfId="0" applyFont="1" applyBorder="1" applyAlignment="1">
      <alignment vertical="top" wrapText="1"/>
    </xf>
    <xf numFmtId="0" fontId="30" fillId="0" borderId="13" xfId="0" applyFont="1" applyBorder="1" applyAlignment="1">
      <alignment vertical="top" wrapText="1"/>
    </xf>
    <xf numFmtId="0" fontId="30" fillId="0" borderId="15" xfId="0" applyFont="1" applyBorder="1" applyAlignment="1">
      <alignment vertical="top" wrapText="1"/>
    </xf>
    <xf numFmtId="0" fontId="43" fillId="0" borderId="13" xfId="0" applyFont="1" applyBorder="1" applyAlignment="1">
      <alignment vertical="top"/>
    </xf>
    <xf numFmtId="0" fontId="4" fillId="2" borderId="9" xfId="0" applyFont="1" applyFill="1" applyBorder="1" applyAlignment="1">
      <alignment vertical="top"/>
    </xf>
    <xf numFmtId="164" fontId="4" fillId="2" borderId="10" xfId="0" applyNumberFormat="1" applyFont="1" applyFill="1" applyBorder="1" applyAlignment="1">
      <alignment vertical="top"/>
    </xf>
    <xf numFmtId="0" fontId="4" fillId="0" borderId="13" xfId="0" applyFont="1" applyBorder="1" applyAlignment="1">
      <alignment vertical="top"/>
    </xf>
    <xf numFmtId="164" fontId="4" fillId="0" borderId="10" xfId="0" applyNumberFormat="1" applyFont="1" applyBorder="1" applyAlignment="1">
      <alignment vertical="top"/>
    </xf>
    <xf numFmtId="0" fontId="47" fillId="0" borderId="15" xfId="0" applyFont="1" applyBorder="1" applyAlignment="1">
      <alignment vertical="top"/>
    </xf>
    <xf numFmtId="0" fontId="4" fillId="2" borderId="11" xfId="0" applyFont="1" applyFill="1" applyBorder="1" applyAlignment="1">
      <alignment vertical="top"/>
    </xf>
    <xf numFmtId="164" fontId="4" fillId="2" borderId="12" xfId="0" applyNumberFormat="1" applyFont="1" applyFill="1" applyBorder="1" applyAlignment="1">
      <alignment vertical="top"/>
    </xf>
    <xf numFmtId="0" fontId="4" fillId="0" borderId="15" xfId="0" applyFont="1" applyBorder="1" applyAlignment="1">
      <alignment vertical="top"/>
    </xf>
    <xf numFmtId="164" fontId="4" fillId="0" borderId="12" xfId="0" applyNumberFormat="1" applyFont="1" applyBorder="1" applyAlignment="1">
      <alignment vertical="top"/>
    </xf>
    <xf numFmtId="0" fontId="4" fillId="2" borderId="7" xfId="0" applyFont="1" applyFill="1" applyBorder="1" applyAlignment="1">
      <alignment vertical="top"/>
    </xf>
    <xf numFmtId="164" fontId="4" fillId="2" borderId="8" xfId="0" applyNumberFormat="1" applyFont="1" applyFill="1" applyBorder="1" applyAlignment="1">
      <alignment vertical="top"/>
    </xf>
    <xf numFmtId="0" fontId="4" fillId="0" borderId="14" xfId="0" applyFont="1" applyBorder="1" applyAlignment="1">
      <alignment vertical="top"/>
    </xf>
    <xf numFmtId="164" fontId="4" fillId="0" borderId="8" xfId="0" applyNumberFormat="1" applyFont="1" applyBorder="1" applyAlignment="1">
      <alignment vertical="top"/>
    </xf>
    <xf numFmtId="0" fontId="4" fillId="0" borderId="31" xfId="0" applyFont="1" applyBorder="1" applyAlignment="1">
      <alignment vertical="top"/>
    </xf>
    <xf numFmtId="0" fontId="4" fillId="2" borderId="1" xfId="0" applyFont="1" applyFill="1" applyBorder="1" applyAlignment="1">
      <alignment vertical="top"/>
    </xf>
    <xf numFmtId="164" fontId="4" fillId="2" borderId="32" xfId="0" applyNumberFormat="1" applyFont="1" applyFill="1" applyBorder="1" applyAlignment="1">
      <alignment vertical="top"/>
    </xf>
    <xf numFmtId="164" fontId="4" fillId="0" borderId="32" xfId="0" applyNumberFormat="1" applyFont="1" applyBorder="1" applyAlignment="1">
      <alignment vertical="top"/>
    </xf>
    <xf numFmtId="0" fontId="47" fillId="0" borderId="16" xfId="0" applyFont="1" applyBorder="1" applyAlignment="1">
      <alignment vertical="top"/>
    </xf>
    <xf numFmtId="0" fontId="34" fillId="0" borderId="16" xfId="0" applyFont="1" applyBorder="1" applyAlignment="1">
      <alignment vertical="top"/>
    </xf>
    <xf numFmtId="0" fontId="4" fillId="2" borderId="6" xfId="0" applyFont="1" applyFill="1" applyBorder="1" applyAlignment="1">
      <alignment vertical="top"/>
    </xf>
    <xf numFmtId="164" fontId="4" fillId="2" borderId="21" xfId="0" applyNumberFormat="1" applyFont="1" applyFill="1" applyBorder="1" applyAlignment="1">
      <alignment vertical="top"/>
    </xf>
    <xf numFmtId="0" fontId="4" fillId="0" borderId="16" xfId="0" applyFont="1" applyBorder="1" applyAlignment="1">
      <alignment vertical="top"/>
    </xf>
    <xf numFmtId="164" fontId="4" fillId="0" borderId="21" xfId="0" applyNumberFormat="1" applyFont="1" applyBorder="1" applyAlignment="1">
      <alignment vertical="top"/>
    </xf>
    <xf numFmtId="0" fontId="4" fillId="2" borderId="11" xfId="0" applyFont="1" applyFill="1" applyBorder="1" applyAlignment="1">
      <alignment vertical="top" wrapText="1"/>
    </xf>
    <xf numFmtId="164" fontId="4" fillId="2" borderId="12" xfId="0" applyNumberFormat="1" applyFont="1" applyFill="1" applyBorder="1" applyAlignment="1">
      <alignment vertical="top" wrapText="1"/>
    </xf>
    <xf numFmtId="0" fontId="4" fillId="0" borderId="15" xfId="0" applyFont="1" applyBorder="1" applyAlignment="1">
      <alignment vertical="top" wrapText="1"/>
    </xf>
    <xf numFmtId="164" fontId="4" fillId="0" borderId="12" xfId="0" applyNumberFormat="1" applyFont="1" applyBorder="1" applyAlignment="1">
      <alignment vertical="top" wrapText="1"/>
    </xf>
    <xf numFmtId="0" fontId="30" fillId="0" borderId="14" xfId="0" applyFont="1" applyBorder="1" applyAlignment="1">
      <alignment vertical="top" wrapText="1"/>
    </xf>
    <xf numFmtId="0" fontId="30" fillId="0" borderId="13" xfId="0" applyFont="1" applyBorder="1" applyAlignment="1">
      <alignment vertical="top" wrapText="1"/>
    </xf>
    <xf numFmtId="0" fontId="30" fillId="0" borderId="15" xfId="0" applyFont="1" applyBorder="1" applyAlignment="1">
      <alignment vertical="top" wrapText="1"/>
    </xf>
    <xf numFmtId="0" fontId="30" fillId="0" borderId="18" xfId="0" applyFont="1" applyBorder="1" applyAlignment="1">
      <alignment vertical="top" wrapText="1"/>
    </xf>
    <xf numFmtId="0" fontId="30" fillId="0" borderId="15" xfId="0" applyFont="1" applyBorder="1" applyAlignment="1">
      <alignment vertical="top" wrapText="1"/>
    </xf>
    <xf numFmtId="0" fontId="30" fillId="0" borderId="13" xfId="0" applyFont="1" applyBorder="1" applyAlignment="1">
      <alignment vertical="top" wrapText="1"/>
    </xf>
    <xf numFmtId="0" fontId="30" fillId="0" borderId="14" xfId="0" applyFont="1" applyBorder="1" applyAlignment="1">
      <alignment vertical="top" wrapText="1"/>
    </xf>
    <xf numFmtId="0" fontId="30" fillId="0" borderId="18" xfId="0" applyFont="1" applyBorder="1" applyAlignment="1">
      <alignment vertical="top" wrapText="1"/>
    </xf>
    <xf numFmtId="0" fontId="30" fillId="0" borderId="31" xfId="0" applyFont="1" applyBorder="1" applyAlignment="1">
      <alignment vertical="top" wrapText="1"/>
    </xf>
    <xf numFmtId="0" fontId="43" fillId="0" borderId="8" xfId="0" applyFont="1" applyBorder="1" applyAlignment="1">
      <alignment vertical="top" wrapText="1"/>
    </xf>
    <xf numFmtId="0" fontId="43" fillId="27" borderId="14" xfId="0" applyFont="1" applyFill="1" applyBorder="1" applyAlignment="1">
      <alignment vertical="top"/>
    </xf>
    <xf numFmtId="164" fontId="43" fillId="27" borderId="8" xfId="0" applyNumberFormat="1" applyFont="1" applyFill="1" applyBorder="1" applyAlignment="1">
      <alignment vertical="top"/>
    </xf>
    <xf numFmtId="0" fontId="43" fillId="0" borderId="14" xfId="0" applyFont="1" applyBorder="1" applyAlignment="1">
      <alignment vertical="top"/>
    </xf>
    <xf numFmtId="164" fontId="43" fillId="0" borderId="8" xfId="0" applyNumberFormat="1" applyFont="1" applyBorder="1" applyAlignment="1">
      <alignment vertical="top"/>
    </xf>
    <xf numFmtId="0" fontId="43" fillId="3" borderId="0" xfId="0" applyFont="1" applyFill="1" applyAlignment="1">
      <alignment wrapText="1"/>
    </xf>
    <xf numFmtId="0" fontId="47" fillId="0" borderId="0" xfId="0" applyFont="1" applyAlignment="1">
      <alignment wrapText="1"/>
    </xf>
    <xf numFmtId="0" fontId="3" fillId="0" borderId="10" xfId="0" applyFont="1" applyBorder="1" applyAlignment="1">
      <alignment vertical="top" wrapText="1"/>
    </xf>
    <xf numFmtId="0" fontId="30" fillId="0" borderId="13" xfId="0" applyFont="1" applyBorder="1" applyAlignment="1">
      <alignment vertical="top" wrapText="1"/>
    </xf>
    <xf numFmtId="0" fontId="1" fillId="0" borderId="17" xfId="0" applyFont="1" applyBorder="1" applyAlignment="1"/>
    <xf numFmtId="164" fontId="1" fillId="0" borderId="17" xfId="1776" applyNumberFormat="1" applyFont="1" applyBorder="1" applyAlignment="1">
      <alignment horizontal="right"/>
    </xf>
    <xf numFmtId="9" fontId="1" fillId="0" borderId="17" xfId="1776" applyNumberFormat="1" applyFont="1" applyBorder="1" applyAlignment="1"/>
    <xf numFmtId="0" fontId="1" fillId="0" borderId="17" xfId="0" applyFont="1" applyFill="1" applyBorder="1"/>
    <xf numFmtId="9" fontId="1" fillId="0" borderId="17" xfId="1776" applyNumberFormat="1" applyFont="1" applyFill="1" applyBorder="1"/>
    <xf numFmtId="0" fontId="50" fillId="3" borderId="0" xfId="0" applyFont="1" applyFill="1" applyAlignment="1">
      <alignment horizontal="left"/>
    </xf>
    <xf numFmtId="0" fontId="45" fillId="3" borderId="0" xfId="0" applyFont="1" applyFill="1" applyAlignment="1">
      <alignment horizontal="left"/>
    </xf>
    <xf numFmtId="0" fontId="43" fillId="3" borderId="0" xfId="0" applyFont="1" applyFill="1" applyAlignment="1">
      <alignment horizontal="left" wrapText="1"/>
    </xf>
    <xf numFmtId="0" fontId="47" fillId="0" borderId="0" xfId="0" applyFont="1" applyAlignment="1">
      <alignment horizontal="left" wrapText="1"/>
    </xf>
    <xf numFmtId="0" fontId="46" fillId="3" borderId="0" xfId="0" applyFont="1" applyFill="1" applyAlignment="1">
      <alignment horizontal="left"/>
    </xf>
    <xf numFmtId="0" fontId="34" fillId="0" borderId="11" xfId="0" applyFont="1" applyBorder="1" applyAlignment="1">
      <alignment horizontal="left" vertical="top"/>
    </xf>
    <xf numFmtId="0" fontId="34" fillId="0" borderId="12" xfId="0" applyFont="1" applyBorder="1" applyAlignment="1">
      <alignment horizontal="left" vertical="top"/>
    </xf>
    <xf numFmtId="0" fontId="5" fillId="0" borderId="7" xfId="0" applyFont="1" applyBorder="1" applyAlignment="1">
      <alignment horizontal="left" vertical="top"/>
    </xf>
    <xf numFmtId="0" fontId="5" fillId="0" borderId="8" xfId="0" applyFont="1" applyBorder="1" applyAlignment="1">
      <alignment horizontal="left" vertical="top"/>
    </xf>
    <xf numFmtId="0" fontId="5" fillId="0" borderId="9" xfId="0" applyFont="1" applyBorder="1" applyAlignment="1">
      <alignment horizontal="left" vertical="top"/>
    </xf>
    <xf numFmtId="0" fontId="5" fillId="0" borderId="10" xfId="0" applyFont="1" applyBorder="1" applyAlignment="1">
      <alignment horizontal="left" vertical="top"/>
    </xf>
    <xf numFmtId="0" fontId="4" fillId="0" borderId="9" xfId="0" applyFont="1" applyBorder="1" applyAlignment="1">
      <alignment horizontal="left" vertical="top"/>
    </xf>
    <xf numFmtId="0" fontId="4" fillId="0" borderId="10" xfId="0" applyFont="1" applyBorder="1" applyAlignment="1">
      <alignment horizontal="left" vertical="top"/>
    </xf>
    <xf numFmtId="0" fontId="34" fillId="0" borderId="11" xfId="0" applyFont="1" applyBorder="1" applyAlignment="1">
      <alignment horizontal="left"/>
    </xf>
    <xf numFmtId="0" fontId="34" fillId="0" borderId="12" xfId="0" applyFont="1" applyBorder="1" applyAlignment="1">
      <alignment horizontal="left"/>
    </xf>
    <xf numFmtId="0" fontId="34" fillId="4" borderId="4" xfId="0" applyFont="1" applyFill="1" applyBorder="1" applyAlignment="1">
      <alignment horizontal="left" vertical="top" wrapText="1"/>
    </xf>
    <xf numFmtId="0" fontId="34" fillId="4" borderId="2" xfId="0" applyFont="1" applyFill="1" applyBorder="1" applyAlignment="1">
      <alignment horizontal="left" vertical="top" wrapText="1"/>
    </xf>
    <xf numFmtId="0" fontId="34" fillId="4" borderId="3" xfId="0" applyFont="1" applyFill="1" applyBorder="1" applyAlignment="1">
      <alignment horizontal="left" vertical="top" wrapText="1"/>
    </xf>
    <xf numFmtId="0" fontId="4" fillId="0" borderId="7" xfId="0" applyFont="1" applyBorder="1" applyAlignment="1">
      <alignment horizontal="left"/>
    </xf>
    <xf numFmtId="0" fontId="4" fillId="0" borderId="8" xfId="0" applyFont="1" applyBorder="1" applyAlignment="1">
      <alignment horizontal="left"/>
    </xf>
    <xf numFmtId="0" fontId="4" fillId="0" borderId="9" xfId="0" applyFont="1" applyBorder="1" applyAlignment="1">
      <alignment horizontal="left"/>
    </xf>
    <xf numFmtId="0" fontId="4" fillId="0" borderId="10" xfId="0" applyFont="1" applyBorder="1" applyAlignment="1">
      <alignment horizontal="left"/>
    </xf>
    <xf numFmtId="0" fontId="4" fillId="0" borderId="1"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Fill="1" applyBorder="1" applyAlignment="1">
      <alignment horizontal="left"/>
    </xf>
    <xf numFmtId="0" fontId="4" fillId="0" borderId="8" xfId="0" applyFont="1" applyFill="1" applyBorder="1" applyAlignment="1">
      <alignment horizontal="left"/>
    </xf>
    <xf numFmtId="0" fontId="4" fillId="0" borderId="9" xfId="0" applyFont="1" applyFill="1" applyBorder="1" applyAlignment="1">
      <alignment horizontal="left"/>
    </xf>
    <xf numFmtId="0" fontId="4" fillId="0" borderId="10" xfId="0" applyFont="1" applyFill="1" applyBorder="1" applyAlignment="1">
      <alignment horizontal="left"/>
    </xf>
    <xf numFmtId="0" fontId="4" fillId="0" borderId="9" xfId="0" applyFont="1" applyBorder="1" applyAlignment="1">
      <alignment horizontal="left" vertical="top" wrapText="1"/>
    </xf>
    <xf numFmtId="0" fontId="8" fillId="0" borderId="10"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1" xfId="0" applyFont="1" applyBorder="1" applyAlignment="1">
      <alignment horizontal="left" vertical="top" wrapText="1"/>
    </xf>
    <xf numFmtId="0" fontId="30" fillId="0" borderId="11" xfId="0" applyFont="1" applyBorder="1" applyAlignment="1">
      <alignment vertical="top" wrapText="1"/>
    </xf>
    <xf numFmtId="0" fontId="30" fillId="0" borderId="15" xfId="0" applyFont="1" applyBorder="1" applyAlignment="1">
      <alignment vertical="top" wrapText="1"/>
    </xf>
    <xf numFmtId="0" fontId="8" fillId="0" borderId="9" xfId="0" applyFont="1" applyBorder="1" applyAlignment="1">
      <alignment vertical="top" wrapText="1"/>
    </xf>
    <xf numFmtId="0" fontId="30" fillId="0" borderId="13" xfId="0" applyFont="1" applyBorder="1" applyAlignment="1">
      <alignment vertical="top" wrapText="1"/>
    </xf>
    <xf numFmtId="0" fontId="8" fillId="0" borderId="7" xfId="0" applyFont="1" applyBorder="1" applyAlignment="1">
      <alignment vertical="top" wrapText="1"/>
    </xf>
    <xf numFmtId="0" fontId="30" fillId="0" borderId="14" xfId="0" applyFont="1" applyBorder="1" applyAlignment="1">
      <alignment vertical="top" wrapText="1"/>
    </xf>
    <xf numFmtId="0" fontId="43" fillId="0" borderId="1" xfId="0" applyFont="1" applyBorder="1" applyAlignment="1">
      <alignment horizontal="left" vertical="top" wrapText="1"/>
    </xf>
    <xf numFmtId="0" fontId="43" fillId="0" borderId="5" xfId="0" applyFont="1" applyBorder="1" applyAlignment="1">
      <alignment horizontal="left" vertical="top" wrapText="1"/>
    </xf>
    <xf numFmtId="0" fontId="43" fillId="0" borderId="25" xfId="0" applyFont="1" applyBorder="1" applyAlignment="1">
      <alignment horizontal="left" vertical="top" wrapText="1"/>
    </xf>
    <xf numFmtId="0" fontId="43" fillId="0" borderId="9" xfId="0" applyFont="1" applyBorder="1" applyAlignment="1">
      <alignment horizontal="left" vertical="top" wrapText="1"/>
    </xf>
    <xf numFmtId="0" fontId="43" fillId="0" borderId="27" xfId="0" applyFont="1" applyBorder="1" applyAlignment="1">
      <alignment horizontal="left" vertical="top" wrapText="1"/>
    </xf>
    <xf numFmtId="0" fontId="40" fillId="0" borderId="11" xfId="0" applyFont="1" applyBorder="1" applyAlignment="1">
      <alignment vertical="top" wrapText="1"/>
    </xf>
    <xf numFmtId="0" fontId="40" fillId="0" borderId="12" xfId="0" applyFont="1" applyBorder="1" applyAlignment="1">
      <alignment vertical="top" wrapText="1"/>
    </xf>
    <xf numFmtId="0" fontId="43" fillId="0" borderId="29" xfId="0" applyFont="1" applyBorder="1" applyAlignment="1">
      <alignment horizontal="left" vertical="top" wrapText="1"/>
    </xf>
    <xf numFmtId="0" fontId="43" fillId="0" borderId="4" xfId="0" applyFont="1" applyBorder="1" applyAlignment="1">
      <alignment horizontal="left" vertical="top" wrapText="1"/>
    </xf>
    <xf numFmtId="0" fontId="43" fillId="0" borderId="30" xfId="0" applyFont="1" applyBorder="1" applyAlignment="1">
      <alignment horizontal="left" vertical="top" wrapText="1"/>
    </xf>
    <xf numFmtId="0" fontId="43" fillId="0" borderId="28" xfId="0" applyFont="1" applyBorder="1" applyAlignment="1">
      <alignment horizontal="left" vertical="top" wrapText="1"/>
    </xf>
    <xf numFmtId="0" fontId="47" fillId="0" borderId="11" xfId="0" applyFont="1" applyBorder="1" applyAlignment="1">
      <alignment vertical="top" wrapText="1"/>
    </xf>
    <xf numFmtId="0" fontId="47" fillId="0" borderId="12" xfId="0" applyFont="1" applyBorder="1" applyAlignment="1">
      <alignment vertical="top" wrapText="1"/>
    </xf>
    <xf numFmtId="0" fontId="44" fillId="28" borderId="4" xfId="0" applyFont="1" applyFill="1" applyBorder="1" applyAlignment="1">
      <alignment horizontal="left" vertical="top" wrapText="1"/>
    </xf>
    <xf numFmtId="0" fontId="44" fillId="28" borderId="2" xfId="0" applyFont="1" applyFill="1" applyBorder="1" applyAlignment="1">
      <alignment horizontal="left" vertical="top" wrapText="1"/>
    </xf>
    <xf numFmtId="0" fontId="44" fillId="28" borderId="3" xfId="0" applyFont="1" applyFill="1" applyBorder="1" applyAlignment="1">
      <alignment horizontal="left" vertical="top" wrapText="1"/>
    </xf>
    <xf numFmtId="0" fontId="8" fillId="0" borderId="1" xfId="0" applyFont="1" applyBorder="1" applyAlignment="1">
      <alignment vertical="top" wrapText="1"/>
    </xf>
    <xf numFmtId="0" fontId="30" fillId="0" borderId="5" xfId="0" applyFont="1" applyBorder="1" applyAlignment="1">
      <alignment vertical="top" wrapText="1"/>
    </xf>
    <xf numFmtId="0" fontId="30" fillId="0" borderId="6" xfId="0" applyFont="1" applyBorder="1" applyAlignment="1">
      <alignment vertical="top" wrapText="1"/>
    </xf>
    <xf numFmtId="0" fontId="34" fillId="4" borderId="6" xfId="0" applyFont="1" applyFill="1" applyBorder="1" applyAlignment="1">
      <alignment horizontal="left" vertical="top" wrapText="1"/>
    </xf>
    <xf numFmtId="0" fontId="34" fillId="4" borderId="16" xfId="0" applyFont="1" applyFill="1" applyBorder="1" applyAlignment="1">
      <alignment horizontal="left" vertical="top" wrapText="1"/>
    </xf>
    <xf numFmtId="0" fontId="34" fillId="4" borderId="21" xfId="0" applyFont="1" applyFill="1" applyBorder="1" applyAlignment="1">
      <alignment horizontal="left" vertical="top" wrapText="1"/>
    </xf>
    <xf numFmtId="0" fontId="4" fillId="0" borderId="9" xfId="0" applyFont="1" applyBorder="1" applyAlignment="1">
      <alignment vertical="top" wrapText="1"/>
    </xf>
    <xf numFmtId="0" fontId="43" fillId="0" borderId="6" xfId="0" applyFont="1" applyBorder="1" applyAlignment="1">
      <alignment horizontal="left" vertical="top" wrapText="1"/>
    </xf>
    <xf numFmtId="0" fontId="44" fillId="30" borderId="4" xfId="0" applyFont="1" applyFill="1" applyBorder="1" applyAlignment="1">
      <alignment horizontal="left" vertical="top" wrapText="1"/>
    </xf>
    <xf numFmtId="0" fontId="44" fillId="30" borderId="2" xfId="0" applyFont="1" applyFill="1" applyBorder="1" applyAlignment="1">
      <alignment horizontal="left" vertical="top" wrapText="1"/>
    </xf>
    <xf numFmtId="0" fontId="44" fillId="30" borderId="3" xfId="0" applyFont="1" applyFill="1" applyBorder="1" applyAlignment="1">
      <alignment horizontal="left" vertical="top" wrapText="1"/>
    </xf>
    <xf numFmtId="0" fontId="4" fillId="0" borderId="7" xfId="0" applyFont="1" applyBorder="1" applyAlignment="1">
      <alignment vertical="top" wrapText="1"/>
    </xf>
    <xf numFmtId="0" fontId="30" fillId="0" borderId="20" xfId="0" applyFont="1" applyBorder="1" applyAlignment="1">
      <alignment vertical="top" wrapText="1"/>
    </xf>
    <xf numFmtId="0" fontId="30" fillId="0" borderId="18" xfId="0" applyFont="1" applyBorder="1" applyAlignment="1">
      <alignment vertical="top" wrapText="1"/>
    </xf>
    <xf numFmtId="0" fontId="5" fillId="0" borderId="9" xfId="0" applyFont="1" applyBorder="1" applyAlignment="1">
      <alignment vertical="top" wrapText="1"/>
    </xf>
    <xf numFmtId="49" fontId="4" fillId="0" borderId="9" xfId="0" applyNumberFormat="1" applyFont="1" applyBorder="1" applyAlignment="1">
      <alignment vertical="top" wrapText="1"/>
    </xf>
    <xf numFmtId="49" fontId="30" fillId="0" borderId="13" xfId="0" applyNumberFormat="1" applyFont="1" applyBorder="1" applyAlignment="1">
      <alignment vertical="top" wrapText="1"/>
    </xf>
    <xf numFmtId="0" fontId="44" fillId="28" borderId="1" xfId="0" applyFont="1" applyFill="1" applyBorder="1" applyAlignment="1">
      <alignment horizontal="left" vertical="top" wrapText="1"/>
    </xf>
    <xf numFmtId="0" fontId="44" fillId="28" borderId="31" xfId="0" applyFont="1" applyFill="1" applyBorder="1" applyAlignment="1">
      <alignment horizontal="left" vertical="top" wrapText="1"/>
    </xf>
    <xf numFmtId="0" fontId="44" fillId="28" borderId="32" xfId="0" applyFont="1" applyFill="1" applyBorder="1" applyAlignment="1">
      <alignment horizontal="left" vertical="top" wrapText="1"/>
    </xf>
    <xf numFmtId="49" fontId="4" fillId="0" borderId="9" xfId="0" applyNumberFormat="1" applyFont="1" applyFill="1" applyBorder="1" applyAlignment="1">
      <alignment vertical="top" wrapText="1"/>
    </xf>
    <xf numFmtId="49" fontId="30" fillId="0" borderId="13" xfId="0" applyNumberFormat="1" applyFont="1" applyFill="1" applyBorder="1" applyAlignment="1">
      <alignment vertical="top" wrapText="1"/>
    </xf>
    <xf numFmtId="49" fontId="8" fillId="0" borderId="9" xfId="0" applyNumberFormat="1" applyFont="1" applyBorder="1" applyAlignment="1">
      <alignment vertical="top" wrapText="1"/>
    </xf>
    <xf numFmtId="49" fontId="8" fillId="0" borderId="10" xfId="0" applyNumberFormat="1" applyFont="1" applyBorder="1" applyAlignment="1">
      <alignment vertical="top" wrapText="1"/>
    </xf>
    <xf numFmtId="49" fontId="30" fillId="0" borderId="7" xfId="0" applyNumberFormat="1" applyFont="1" applyBorder="1" applyAlignment="1">
      <alignment vertical="top" wrapText="1"/>
    </xf>
    <xf numFmtId="49" fontId="30" fillId="0" borderId="14" xfId="0" applyNumberFormat="1" applyFont="1" applyBorder="1" applyAlignment="1">
      <alignment vertical="top" wrapText="1"/>
    </xf>
    <xf numFmtId="49" fontId="30" fillId="0" borderId="9" xfId="0" applyNumberFormat="1" applyFont="1" applyBorder="1" applyAlignment="1">
      <alignment vertical="top" wrapText="1"/>
    </xf>
    <xf numFmtId="0" fontId="7" fillId="0" borderId="11" xfId="0" applyFont="1" applyBorder="1" applyAlignment="1">
      <alignment vertical="top" wrapText="1"/>
    </xf>
    <xf numFmtId="0" fontId="8" fillId="0" borderId="11" xfId="0" applyFont="1" applyBorder="1" applyAlignment="1">
      <alignment vertical="top" wrapText="1"/>
    </xf>
    <xf numFmtId="0" fontId="4" fillId="0" borderId="9" xfId="0" applyFont="1" applyFill="1" applyBorder="1" applyAlignment="1">
      <alignment vertical="top" wrapText="1"/>
    </xf>
    <xf numFmtId="0" fontId="30" fillId="0" borderId="10" xfId="0" applyFont="1" applyFill="1" applyBorder="1" applyAlignment="1">
      <alignment vertical="top" wrapText="1"/>
    </xf>
    <xf numFmtId="0" fontId="30" fillId="0" borderId="13" xfId="0" applyFont="1" applyFill="1" applyBorder="1" applyAlignment="1">
      <alignment vertical="top" wrapText="1"/>
    </xf>
    <xf numFmtId="0" fontId="8" fillId="0" borderId="9" xfId="0" applyFont="1" applyFill="1" applyBorder="1" applyAlignment="1">
      <alignment vertical="top" wrapText="1"/>
    </xf>
    <xf numFmtId="0" fontId="8" fillId="0" borderId="10" xfId="0" applyFont="1" applyFill="1" applyBorder="1" applyAlignment="1">
      <alignment vertical="top" wrapText="1"/>
    </xf>
    <xf numFmtId="0" fontId="5" fillId="0" borderId="1" xfId="0" applyFont="1" applyBorder="1" applyAlignment="1">
      <alignment vertical="top" wrapText="1"/>
    </xf>
    <xf numFmtId="49" fontId="8" fillId="0" borderId="7" xfId="0" applyNumberFormat="1" applyFont="1" applyBorder="1" applyAlignment="1">
      <alignment vertical="top" wrapText="1"/>
    </xf>
    <xf numFmtId="0" fontId="8" fillId="0" borderId="20" xfId="0" applyFont="1" applyBorder="1" applyAlignment="1">
      <alignment vertical="top" wrapText="1"/>
    </xf>
    <xf numFmtId="0" fontId="4" fillId="0" borderId="8" xfId="0" applyFont="1" applyBorder="1" applyAlignment="1">
      <alignment vertical="top" wrapText="1"/>
    </xf>
    <xf numFmtId="0" fontId="8" fillId="0" borderId="5" xfId="0" applyFont="1" applyBorder="1" applyAlignment="1">
      <alignment vertical="top" wrapText="1"/>
    </xf>
    <xf numFmtId="0" fontId="6" fillId="0" borderId="7" xfId="0" applyFont="1" applyBorder="1" applyAlignment="1">
      <alignment vertical="top" wrapText="1"/>
    </xf>
    <xf numFmtId="0" fontId="6" fillId="0" borderId="9" xfId="0" applyFont="1" applyBorder="1" applyAlignment="1">
      <alignment vertical="top" wrapText="1"/>
    </xf>
    <xf numFmtId="0" fontId="7" fillId="0" borderId="9" xfId="0" applyFont="1" applyBorder="1" applyAlignment="1">
      <alignment vertical="top" wrapText="1"/>
    </xf>
    <xf numFmtId="0" fontId="43" fillId="0" borderId="23" xfId="0" applyFont="1" applyBorder="1" applyAlignment="1">
      <alignment horizontal="left" vertical="top" wrapText="1"/>
    </xf>
    <xf numFmtId="0" fontId="43" fillId="0" borderId="26" xfId="0" applyFont="1" applyBorder="1" applyAlignment="1">
      <alignment horizontal="left" vertical="top" wrapText="1"/>
    </xf>
    <xf numFmtId="0" fontId="34" fillId="0" borderId="11" xfId="0" applyFont="1" applyBorder="1" applyAlignment="1">
      <alignment vertical="top" wrapText="1"/>
    </xf>
    <xf numFmtId="0" fontId="34" fillId="0" borderId="15" xfId="0" applyFont="1" applyBorder="1" applyAlignment="1">
      <alignment vertical="top" wrapText="1"/>
    </xf>
    <xf numFmtId="0" fontId="4" fillId="0" borderId="4" xfId="0" applyFont="1" applyBorder="1" applyAlignment="1">
      <alignment horizontal="left" vertical="top" wrapText="1"/>
    </xf>
    <xf numFmtId="0" fontId="7" fillId="0" borderId="4" xfId="0" applyFont="1" applyBorder="1" applyAlignment="1">
      <alignment horizontal="left" vertical="top" wrapText="1"/>
    </xf>
    <xf numFmtId="0" fontId="4" fillId="0" borderId="1" xfId="0" applyFont="1" applyBorder="1" applyAlignment="1">
      <alignment vertical="top" wrapText="1"/>
    </xf>
    <xf numFmtId="0" fontId="8" fillId="0" borderId="9" xfId="0" applyFont="1" applyBorder="1" applyAlignment="1">
      <alignment horizontal="left" vertical="top" wrapText="1"/>
    </xf>
    <xf numFmtId="0" fontId="6" fillId="0" borderId="9" xfId="0" applyFont="1" applyBorder="1" applyAlignment="1">
      <alignment horizontal="left" vertical="top" wrapText="1"/>
    </xf>
    <xf numFmtId="0" fontId="4" fillId="0" borderId="10" xfId="0" applyFont="1" applyBorder="1" applyAlignment="1">
      <alignment horizontal="left" vertical="top" wrapText="1"/>
    </xf>
    <xf numFmtId="0" fontId="37" fillId="0" borderId="0" xfId="0" applyFont="1" applyBorder="1" applyAlignment="1">
      <alignment horizontal="left" vertical="top" wrapText="1"/>
    </xf>
    <xf numFmtId="0" fontId="34" fillId="2" borderId="4" xfId="0" applyFont="1" applyFill="1" applyBorder="1" applyAlignment="1">
      <alignment horizontal="center" wrapText="1"/>
    </xf>
    <xf numFmtId="0" fontId="34" fillId="2" borderId="3" xfId="0" applyFont="1" applyFill="1" applyBorder="1" applyAlignment="1">
      <alignment horizontal="center" wrapText="1"/>
    </xf>
    <xf numFmtId="0" fontId="34" fillId="0" borderId="4" xfId="0" applyFont="1" applyBorder="1" applyAlignment="1">
      <alignment horizontal="center" wrapText="1"/>
    </xf>
    <xf numFmtId="0" fontId="34" fillId="0" borderId="3" xfId="0" applyFont="1" applyBorder="1" applyAlignment="1">
      <alignment horizontal="center" wrapText="1"/>
    </xf>
    <xf numFmtId="0" fontId="39" fillId="0" borderId="0" xfId="0" applyFont="1" applyBorder="1" applyAlignment="1">
      <alignment horizontal="left" wrapText="1"/>
    </xf>
    <xf numFmtId="0" fontId="7" fillId="0" borderId="7" xfId="0" applyFont="1" applyBorder="1" applyAlignment="1">
      <alignment vertical="top" wrapText="1"/>
    </xf>
    <xf numFmtId="49" fontId="7" fillId="0" borderId="9" xfId="0" applyNumberFormat="1" applyFont="1" applyBorder="1" applyAlignment="1">
      <alignment vertical="top" wrapText="1"/>
    </xf>
    <xf numFmtId="49" fontId="4" fillId="0" borderId="7" xfId="0" applyNumberFormat="1" applyFont="1" applyBorder="1" applyAlignment="1">
      <alignment vertical="top" wrapText="1"/>
    </xf>
    <xf numFmtId="49" fontId="7" fillId="0" borderId="9" xfId="0" applyNumberFormat="1" applyFont="1" applyBorder="1" applyAlignment="1">
      <alignment horizontal="left" vertical="top" wrapText="1"/>
    </xf>
    <xf numFmtId="49" fontId="7" fillId="0" borderId="10" xfId="0" applyNumberFormat="1" applyFont="1" applyBorder="1" applyAlignment="1">
      <alignment horizontal="left" vertical="top" wrapText="1"/>
    </xf>
    <xf numFmtId="49" fontId="7" fillId="0" borderId="7" xfId="0" applyNumberFormat="1" applyFont="1" applyBorder="1" applyAlignment="1">
      <alignment vertical="top" wrapText="1"/>
    </xf>
    <xf numFmtId="49" fontId="2" fillId="0" borderId="7" xfId="0" applyNumberFormat="1" applyFont="1" applyBorder="1" applyAlignment="1">
      <alignment vertical="top" wrapText="1"/>
    </xf>
    <xf numFmtId="49" fontId="2" fillId="0" borderId="9" xfId="0" applyNumberFormat="1" applyFont="1" applyBorder="1" applyAlignment="1">
      <alignment vertical="top" wrapText="1"/>
    </xf>
    <xf numFmtId="0" fontId="0" fillId="0" borderId="10" xfId="0" applyBorder="1" applyAlignment="1">
      <alignment vertical="top" wrapText="1"/>
    </xf>
    <xf numFmtId="49" fontId="4" fillId="0" borderId="9" xfId="0" applyNumberFormat="1" applyFont="1" applyBorder="1" applyAlignment="1">
      <alignment horizontal="left" vertical="top" wrapText="1"/>
    </xf>
    <xf numFmtId="49" fontId="4" fillId="0" borderId="10" xfId="0" applyNumberFormat="1" applyFont="1" applyBorder="1" applyAlignment="1">
      <alignment horizontal="left" vertical="top" wrapText="1"/>
    </xf>
    <xf numFmtId="0" fontId="7" fillId="28" borderId="2" xfId="0" applyFont="1" applyFill="1" applyBorder="1" applyAlignment="1">
      <alignment horizontal="left" vertical="top" wrapText="1"/>
    </xf>
    <xf numFmtId="0" fontId="7" fillId="28" borderId="3" xfId="0" applyFont="1" applyFill="1" applyBorder="1" applyAlignment="1">
      <alignment horizontal="left" vertical="top" wrapText="1"/>
    </xf>
    <xf numFmtId="0" fontId="8" fillId="0" borderId="10" xfId="0" applyFont="1" applyBorder="1" applyAlignment="1">
      <alignment vertical="top" wrapText="1"/>
    </xf>
    <xf numFmtId="0" fontId="34" fillId="4" borderId="2" xfId="0" applyFont="1" applyFill="1" applyBorder="1" applyAlignment="1">
      <alignment horizontal="left" vertical="top"/>
    </xf>
    <xf numFmtId="0" fontId="34" fillId="4" borderId="3" xfId="0" applyFont="1" applyFill="1" applyBorder="1" applyAlignment="1">
      <alignment horizontal="left" vertical="top"/>
    </xf>
    <xf numFmtId="49" fontId="5" fillId="0" borderId="20" xfId="0" applyNumberFormat="1" applyFont="1" applyBorder="1" applyAlignment="1">
      <alignment vertical="top" wrapText="1"/>
    </xf>
    <xf numFmtId="49" fontId="30" fillId="0" borderId="18" xfId="0" applyNumberFormat="1" applyFont="1" applyBorder="1" applyAlignment="1">
      <alignment vertical="top" wrapText="1"/>
    </xf>
    <xf numFmtId="0" fontId="36" fillId="0" borderId="0" xfId="0" applyFont="1" applyFill="1" applyAlignment="1">
      <alignment horizontal="left" wrapText="1"/>
    </xf>
    <xf numFmtId="0" fontId="37" fillId="0" borderId="0" xfId="0" applyFont="1" applyFill="1" applyAlignment="1">
      <alignment horizontal="left"/>
    </xf>
    <xf numFmtId="0" fontId="24" fillId="0" borderId="0" xfId="0" applyFont="1" applyFill="1" applyBorder="1" applyAlignment="1">
      <alignment horizontal="left"/>
    </xf>
    <xf numFmtId="0" fontId="0" fillId="0" borderId="0" xfId="0" applyAlignment="1">
      <alignment horizontal="left"/>
    </xf>
    <xf numFmtId="0" fontId="48" fillId="0" borderId="0" xfId="0" applyFont="1" applyAlignment="1">
      <alignment horizontal="left" wrapText="1"/>
    </xf>
    <xf numFmtId="0" fontId="30" fillId="0" borderId="0" xfId="0" applyFont="1" applyAlignment="1">
      <alignment horizontal="left" wrapText="1"/>
    </xf>
  </cellXfs>
  <cellStyles count="2265">
    <cellStyle name="Accent1 - 20%" xfId="1674"/>
    <cellStyle name="Accent1 - 40%" xfId="1675"/>
    <cellStyle name="Accent1 - 60%" xfId="1676"/>
    <cellStyle name="Accent2 - 20%" xfId="1677"/>
    <cellStyle name="Accent2 - 40%" xfId="1678"/>
    <cellStyle name="Accent2 - 60%" xfId="1679"/>
    <cellStyle name="Accent3 - 20%" xfId="1680"/>
    <cellStyle name="Accent3 - 40%" xfId="1681"/>
    <cellStyle name="Accent3 - 60%" xfId="1682"/>
    <cellStyle name="Accent4 - 20%" xfId="1683"/>
    <cellStyle name="Accent4 - 40%" xfId="1684"/>
    <cellStyle name="Accent4 - 60%" xfId="1685"/>
    <cellStyle name="Accent5 - 20%" xfId="1686"/>
    <cellStyle name="Accent5 - 40%" xfId="1687"/>
    <cellStyle name="Accent5 - 60%" xfId="1688"/>
    <cellStyle name="Accent6 - 20%" xfId="1689"/>
    <cellStyle name="Accent6 - 40%" xfId="1690"/>
    <cellStyle name="Accent6 - 60%" xfId="1691"/>
    <cellStyle name="Comma 2" xfId="1692"/>
    <cellStyle name="Comma 3" xfId="1693"/>
    <cellStyle name="Currency 2" xfId="1694"/>
    <cellStyle name="Currency 3" xfId="1695"/>
    <cellStyle name="Emphasis 1" xfId="1696"/>
    <cellStyle name="Emphasis 2" xfId="1697"/>
    <cellStyle name="Emphasis 3" xfId="1698"/>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8" builtinId="9" hidden="1"/>
    <cellStyle name="Followed Hyperlink" xfId="1100" builtinId="9" hidden="1"/>
    <cellStyle name="Followed Hyperlink" xfId="1102" builtinId="9" hidden="1"/>
    <cellStyle name="Followed Hyperlink" xfId="1104" builtinId="9" hidden="1"/>
    <cellStyle name="Followed Hyperlink" xfId="1106" builtinId="9" hidden="1"/>
    <cellStyle name="Followed Hyperlink" xfId="1108" builtinId="9" hidden="1"/>
    <cellStyle name="Followed Hyperlink" xfId="1110" builtinId="9" hidden="1"/>
    <cellStyle name="Followed Hyperlink" xfId="1112" builtinId="9" hidden="1"/>
    <cellStyle name="Followed Hyperlink" xfId="1114" builtinId="9" hidden="1"/>
    <cellStyle name="Followed Hyperlink" xfId="1116" builtinId="9" hidden="1"/>
    <cellStyle name="Followed Hyperlink" xfId="1118" builtinId="9" hidden="1"/>
    <cellStyle name="Followed Hyperlink" xfId="1120" builtinId="9" hidden="1"/>
    <cellStyle name="Followed Hyperlink" xfId="1122" builtinId="9" hidden="1"/>
    <cellStyle name="Followed Hyperlink" xfId="1124" builtinId="9" hidden="1"/>
    <cellStyle name="Followed Hyperlink" xfId="1126" builtinId="9" hidden="1"/>
    <cellStyle name="Followed Hyperlink" xfId="1128" builtinId="9" hidden="1"/>
    <cellStyle name="Followed Hyperlink" xfId="1130" builtinId="9" hidden="1"/>
    <cellStyle name="Followed Hyperlink" xfId="1132" builtinId="9" hidden="1"/>
    <cellStyle name="Followed Hyperlink" xfId="1134" builtinId="9" hidden="1"/>
    <cellStyle name="Followed Hyperlink" xfId="1136" builtinId="9" hidden="1"/>
    <cellStyle name="Followed Hyperlink" xfId="1138" builtinId="9" hidden="1"/>
    <cellStyle name="Followed Hyperlink" xfId="1140" builtinId="9" hidden="1"/>
    <cellStyle name="Followed Hyperlink" xfId="1142" builtinId="9" hidden="1"/>
    <cellStyle name="Followed Hyperlink" xfId="1144" builtinId="9" hidden="1"/>
    <cellStyle name="Followed Hyperlink" xfId="1146" builtinId="9" hidden="1"/>
    <cellStyle name="Followed Hyperlink" xfId="1148" builtinId="9" hidden="1"/>
    <cellStyle name="Followed Hyperlink" xfId="1150" builtinId="9" hidden="1"/>
    <cellStyle name="Followed Hyperlink" xfId="1152" builtinId="9" hidden="1"/>
    <cellStyle name="Followed Hyperlink" xfId="1154" builtinId="9" hidden="1"/>
    <cellStyle name="Followed Hyperlink" xfId="1156" builtinId="9" hidden="1"/>
    <cellStyle name="Followed Hyperlink" xfId="1158" builtinId="9" hidden="1"/>
    <cellStyle name="Followed Hyperlink" xfId="1160" builtinId="9" hidden="1"/>
    <cellStyle name="Followed Hyperlink" xfId="1162" builtinId="9" hidden="1"/>
    <cellStyle name="Followed Hyperlink" xfId="1164" builtinId="9" hidden="1"/>
    <cellStyle name="Followed Hyperlink" xfId="1166" builtinId="9" hidden="1"/>
    <cellStyle name="Followed Hyperlink" xfId="1168" builtinId="9" hidden="1"/>
    <cellStyle name="Followed Hyperlink" xfId="1170" builtinId="9" hidden="1"/>
    <cellStyle name="Followed Hyperlink" xfId="1172" builtinId="9" hidden="1"/>
    <cellStyle name="Followed Hyperlink" xfId="1174" builtinId="9" hidden="1"/>
    <cellStyle name="Followed Hyperlink" xfId="1176" builtinId="9" hidden="1"/>
    <cellStyle name="Followed Hyperlink" xfId="1178" builtinId="9" hidden="1"/>
    <cellStyle name="Followed Hyperlink" xfId="1180" builtinId="9" hidden="1"/>
    <cellStyle name="Followed Hyperlink" xfId="1182" builtinId="9" hidden="1"/>
    <cellStyle name="Followed Hyperlink" xfId="1184" builtinId="9" hidden="1"/>
    <cellStyle name="Followed Hyperlink" xfId="1186" builtinId="9" hidden="1"/>
    <cellStyle name="Followed Hyperlink" xfId="1188" builtinId="9" hidden="1"/>
    <cellStyle name="Followed Hyperlink" xfId="1190" builtinId="9" hidden="1"/>
    <cellStyle name="Followed Hyperlink" xfId="1192" builtinId="9" hidden="1"/>
    <cellStyle name="Followed Hyperlink" xfId="1194" builtinId="9" hidden="1"/>
    <cellStyle name="Followed Hyperlink" xfId="1196" builtinId="9" hidden="1"/>
    <cellStyle name="Followed Hyperlink" xfId="1198" builtinId="9" hidden="1"/>
    <cellStyle name="Followed Hyperlink" xfId="1200" builtinId="9" hidden="1"/>
    <cellStyle name="Followed Hyperlink" xfId="1202" builtinId="9" hidden="1"/>
    <cellStyle name="Followed Hyperlink" xfId="1204" builtinId="9" hidden="1"/>
    <cellStyle name="Followed Hyperlink" xfId="1206" builtinId="9" hidden="1"/>
    <cellStyle name="Followed Hyperlink" xfId="1208" builtinId="9" hidden="1"/>
    <cellStyle name="Followed Hyperlink" xfId="1210" builtinId="9" hidden="1"/>
    <cellStyle name="Followed Hyperlink" xfId="1212" builtinId="9" hidden="1"/>
    <cellStyle name="Followed Hyperlink" xfId="1214" builtinId="9" hidden="1"/>
    <cellStyle name="Followed Hyperlink" xfId="1216" builtinId="9" hidden="1"/>
    <cellStyle name="Followed Hyperlink" xfId="1218" builtinId="9" hidden="1"/>
    <cellStyle name="Followed Hyperlink" xfId="1220" builtinId="9" hidden="1"/>
    <cellStyle name="Followed Hyperlink" xfId="1222" builtinId="9" hidden="1"/>
    <cellStyle name="Followed Hyperlink" xfId="1224" builtinId="9" hidden="1"/>
    <cellStyle name="Followed Hyperlink" xfId="1226" builtinId="9" hidden="1"/>
    <cellStyle name="Followed Hyperlink" xfId="1228" builtinId="9" hidden="1"/>
    <cellStyle name="Followed Hyperlink" xfId="1230" builtinId="9" hidden="1"/>
    <cellStyle name="Followed Hyperlink" xfId="1232" builtinId="9" hidden="1"/>
    <cellStyle name="Followed Hyperlink" xfId="1234" builtinId="9" hidden="1"/>
    <cellStyle name="Followed Hyperlink" xfId="1236" builtinId="9" hidden="1"/>
    <cellStyle name="Followed Hyperlink" xfId="1238" builtinId="9" hidden="1"/>
    <cellStyle name="Followed Hyperlink" xfId="1240" builtinId="9" hidden="1"/>
    <cellStyle name="Followed Hyperlink" xfId="1242" builtinId="9" hidden="1"/>
    <cellStyle name="Followed Hyperlink" xfId="1244" builtinId="9" hidden="1"/>
    <cellStyle name="Followed Hyperlink" xfId="1246" builtinId="9" hidden="1"/>
    <cellStyle name="Followed Hyperlink" xfId="1248" builtinId="9" hidden="1"/>
    <cellStyle name="Followed Hyperlink" xfId="1250" builtinId="9" hidden="1"/>
    <cellStyle name="Followed Hyperlink" xfId="1252" builtinId="9" hidden="1"/>
    <cellStyle name="Followed Hyperlink" xfId="1254" builtinId="9" hidden="1"/>
    <cellStyle name="Followed Hyperlink" xfId="1256" builtinId="9" hidden="1"/>
    <cellStyle name="Followed Hyperlink" xfId="1258" builtinId="9" hidden="1"/>
    <cellStyle name="Followed Hyperlink" xfId="1260" builtinId="9" hidden="1"/>
    <cellStyle name="Followed Hyperlink" xfId="1262" builtinId="9" hidden="1"/>
    <cellStyle name="Followed Hyperlink" xfId="1264" builtinId="9" hidden="1"/>
    <cellStyle name="Followed Hyperlink" xfId="1266" builtinId="9" hidden="1"/>
    <cellStyle name="Followed Hyperlink" xfId="1268" builtinId="9" hidden="1"/>
    <cellStyle name="Followed Hyperlink" xfId="1270" builtinId="9" hidden="1"/>
    <cellStyle name="Followed Hyperlink" xfId="1272" builtinId="9" hidden="1"/>
    <cellStyle name="Followed Hyperlink" xfId="1274" builtinId="9" hidden="1"/>
    <cellStyle name="Followed Hyperlink" xfId="1276" builtinId="9" hidden="1"/>
    <cellStyle name="Followed Hyperlink" xfId="1278" builtinId="9" hidden="1"/>
    <cellStyle name="Followed Hyperlink" xfId="1280" builtinId="9" hidden="1"/>
    <cellStyle name="Followed Hyperlink" xfId="1282" builtinId="9" hidden="1"/>
    <cellStyle name="Followed Hyperlink" xfId="1284" builtinId="9" hidden="1"/>
    <cellStyle name="Followed Hyperlink" xfId="1286" builtinId="9" hidden="1"/>
    <cellStyle name="Followed Hyperlink" xfId="1288" builtinId="9" hidden="1"/>
    <cellStyle name="Followed Hyperlink" xfId="1290" builtinId="9" hidden="1"/>
    <cellStyle name="Followed Hyperlink" xfId="1292" builtinId="9" hidden="1"/>
    <cellStyle name="Followed Hyperlink" xfId="1294" builtinId="9" hidden="1"/>
    <cellStyle name="Followed Hyperlink" xfId="1296" builtinId="9" hidden="1"/>
    <cellStyle name="Followed Hyperlink" xfId="1298" builtinId="9" hidden="1"/>
    <cellStyle name="Followed Hyperlink" xfId="1300" builtinId="9" hidden="1"/>
    <cellStyle name="Followed Hyperlink" xfId="1302" builtinId="9" hidden="1"/>
    <cellStyle name="Followed Hyperlink" xfId="1304" builtinId="9" hidden="1"/>
    <cellStyle name="Followed Hyperlink" xfId="1306" builtinId="9" hidden="1"/>
    <cellStyle name="Followed Hyperlink" xfId="1308" builtinId="9" hidden="1"/>
    <cellStyle name="Followed Hyperlink" xfId="1310" builtinId="9" hidden="1"/>
    <cellStyle name="Followed Hyperlink" xfId="1312" builtinId="9" hidden="1"/>
    <cellStyle name="Followed Hyperlink" xfId="1314" builtinId="9" hidden="1"/>
    <cellStyle name="Followed Hyperlink" xfId="1316" builtinId="9" hidden="1"/>
    <cellStyle name="Followed Hyperlink" xfId="1318" builtinId="9" hidden="1"/>
    <cellStyle name="Followed Hyperlink" xfId="1320" builtinId="9" hidden="1"/>
    <cellStyle name="Followed Hyperlink" xfId="1322" builtinId="9" hidden="1"/>
    <cellStyle name="Followed Hyperlink" xfId="1324" builtinId="9" hidden="1"/>
    <cellStyle name="Followed Hyperlink" xfId="1326" builtinId="9" hidden="1"/>
    <cellStyle name="Followed Hyperlink" xfId="1328" builtinId="9" hidden="1"/>
    <cellStyle name="Followed Hyperlink" xfId="1330" builtinId="9" hidden="1"/>
    <cellStyle name="Followed Hyperlink" xfId="1332" builtinId="9" hidden="1"/>
    <cellStyle name="Followed Hyperlink" xfId="1334" builtinId="9" hidden="1"/>
    <cellStyle name="Followed Hyperlink" xfId="1336" builtinId="9" hidden="1"/>
    <cellStyle name="Followed Hyperlink" xfId="1338" builtinId="9" hidden="1"/>
    <cellStyle name="Followed Hyperlink" xfId="1340" builtinId="9" hidden="1"/>
    <cellStyle name="Followed Hyperlink" xfId="1342" builtinId="9" hidden="1"/>
    <cellStyle name="Followed Hyperlink" xfId="1344" builtinId="9" hidden="1"/>
    <cellStyle name="Followed Hyperlink" xfId="1346" builtinId="9" hidden="1"/>
    <cellStyle name="Followed Hyperlink" xfId="1348" builtinId="9" hidden="1"/>
    <cellStyle name="Followed Hyperlink" xfId="1350" builtinId="9" hidden="1"/>
    <cellStyle name="Followed Hyperlink" xfId="1352" builtinId="9" hidden="1"/>
    <cellStyle name="Followed Hyperlink" xfId="1354" builtinId="9" hidden="1"/>
    <cellStyle name="Followed Hyperlink" xfId="1356" builtinId="9" hidden="1"/>
    <cellStyle name="Followed Hyperlink" xfId="1358" builtinId="9" hidden="1"/>
    <cellStyle name="Followed Hyperlink" xfId="1360" builtinId="9" hidden="1"/>
    <cellStyle name="Followed Hyperlink" xfId="1362" builtinId="9" hidden="1"/>
    <cellStyle name="Followed Hyperlink" xfId="1364" builtinId="9" hidden="1"/>
    <cellStyle name="Followed Hyperlink" xfId="1366" builtinId="9" hidden="1"/>
    <cellStyle name="Followed Hyperlink" xfId="1368" builtinId="9" hidden="1"/>
    <cellStyle name="Followed Hyperlink" xfId="1370" builtinId="9" hidden="1"/>
    <cellStyle name="Followed Hyperlink" xfId="1372" builtinId="9" hidden="1"/>
    <cellStyle name="Followed Hyperlink" xfId="1374" builtinId="9" hidden="1"/>
    <cellStyle name="Followed Hyperlink" xfId="1376" builtinId="9" hidden="1"/>
    <cellStyle name="Followed Hyperlink" xfId="1378" builtinId="9" hidden="1"/>
    <cellStyle name="Followed Hyperlink" xfId="1380" builtinId="9" hidden="1"/>
    <cellStyle name="Followed Hyperlink" xfId="1382" builtinId="9" hidden="1"/>
    <cellStyle name="Followed Hyperlink" xfId="1384" builtinId="9" hidden="1"/>
    <cellStyle name="Followed Hyperlink" xfId="1386" builtinId="9" hidden="1"/>
    <cellStyle name="Followed Hyperlink" xfId="1388" builtinId="9" hidden="1"/>
    <cellStyle name="Followed Hyperlink" xfId="1390" builtinId="9" hidden="1"/>
    <cellStyle name="Followed Hyperlink" xfId="1392" builtinId="9" hidden="1"/>
    <cellStyle name="Followed Hyperlink" xfId="1394" builtinId="9" hidden="1"/>
    <cellStyle name="Followed Hyperlink" xfId="1396" builtinId="9" hidden="1"/>
    <cellStyle name="Followed Hyperlink" xfId="1398" builtinId="9" hidden="1"/>
    <cellStyle name="Followed Hyperlink" xfId="1400" builtinId="9" hidden="1"/>
    <cellStyle name="Followed Hyperlink" xfId="1402" builtinId="9" hidden="1"/>
    <cellStyle name="Followed Hyperlink" xfId="1404" builtinId="9" hidden="1"/>
    <cellStyle name="Followed Hyperlink" xfId="1406" builtinId="9" hidden="1"/>
    <cellStyle name="Followed Hyperlink" xfId="1408" builtinId="9" hidden="1"/>
    <cellStyle name="Followed Hyperlink" xfId="1410" builtinId="9" hidden="1"/>
    <cellStyle name="Followed Hyperlink" xfId="1412" builtinId="9" hidden="1"/>
    <cellStyle name="Followed Hyperlink" xfId="1414" builtinId="9" hidden="1"/>
    <cellStyle name="Followed Hyperlink" xfId="1416" builtinId="9" hidden="1"/>
    <cellStyle name="Followed Hyperlink" xfId="1418" builtinId="9" hidden="1"/>
    <cellStyle name="Followed Hyperlink" xfId="1420" builtinId="9" hidden="1"/>
    <cellStyle name="Followed Hyperlink" xfId="1422" builtinId="9" hidden="1"/>
    <cellStyle name="Followed Hyperlink" xfId="1424" builtinId="9" hidden="1"/>
    <cellStyle name="Followed Hyperlink" xfId="1426" builtinId="9" hidden="1"/>
    <cellStyle name="Followed Hyperlink" xfId="1428" builtinId="9" hidden="1"/>
    <cellStyle name="Followed Hyperlink" xfId="1430" builtinId="9" hidden="1"/>
    <cellStyle name="Followed Hyperlink" xfId="1432" builtinId="9" hidden="1"/>
    <cellStyle name="Followed Hyperlink" xfId="1434" builtinId="9" hidden="1"/>
    <cellStyle name="Followed Hyperlink" xfId="1436" builtinId="9" hidden="1"/>
    <cellStyle name="Followed Hyperlink" xfId="1438" builtinId="9" hidden="1"/>
    <cellStyle name="Followed Hyperlink" xfId="1440" builtinId="9" hidden="1"/>
    <cellStyle name="Followed Hyperlink" xfId="1442" builtinId="9" hidden="1"/>
    <cellStyle name="Followed Hyperlink" xfId="1444" builtinId="9" hidden="1"/>
    <cellStyle name="Followed Hyperlink" xfId="1446" builtinId="9" hidden="1"/>
    <cellStyle name="Followed Hyperlink" xfId="1448" builtinId="9" hidden="1"/>
    <cellStyle name="Followed Hyperlink" xfId="1450" builtinId="9" hidden="1"/>
    <cellStyle name="Followed Hyperlink" xfId="1452" builtinId="9" hidden="1"/>
    <cellStyle name="Followed Hyperlink" xfId="1454" builtinId="9" hidden="1"/>
    <cellStyle name="Followed Hyperlink" xfId="1456" builtinId="9" hidden="1"/>
    <cellStyle name="Followed Hyperlink" xfId="1458" builtinId="9" hidden="1"/>
    <cellStyle name="Followed Hyperlink" xfId="1460" builtinId="9" hidden="1"/>
    <cellStyle name="Followed Hyperlink" xfId="1462" builtinId="9" hidden="1"/>
    <cellStyle name="Followed Hyperlink" xfId="1464" builtinId="9" hidden="1"/>
    <cellStyle name="Followed Hyperlink" xfId="1466" builtinId="9" hidden="1"/>
    <cellStyle name="Followed Hyperlink" xfId="1468" builtinId="9" hidden="1"/>
    <cellStyle name="Followed Hyperlink" xfId="1470" builtinId="9" hidden="1"/>
    <cellStyle name="Followed Hyperlink" xfId="1472" builtinId="9" hidden="1"/>
    <cellStyle name="Followed Hyperlink" xfId="1474" builtinId="9" hidden="1"/>
    <cellStyle name="Followed Hyperlink" xfId="1476" builtinId="9" hidden="1"/>
    <cellStyle name="Followed Hyperlink" xfId="1478" builtinId="9" hidden="1"/>
    <cellStyle name="Followed Hyperlink" xfId="1480" builtinId="9" hidden="1"/>
    <cellStyle name="Followed Hyperlink" xfId="1482" builtinId="9" hidden="1"/>
    <cellStyle name="Followed Hyperlink" xfId="1484" builtinId="9" hidden="1"/>
    <cellStyle name="Followed Hyperlink" xfId="1486" builtinId="9" hidden="1"/>
    <cellStyle name="Followed Hyperlink" xfId="1488" builtinId="9" hidden="1"/>
    <cellStyle name="Followed Hyperlink" xfId="1490" builtinId="9" hidden="1"/>
    <cellStyle name="Followed Hyperlink" xfId="1492" builtinId="9" hidden="1"/>
    <cellStyle name="Followed Hyperlink" xfId="1494" builtinId="9" hidden="1"/>
    <cellStyle name="Followed Hyperlink" xfId="1496" builtinId="9" hidden="1"/>
    <cellStyle name="Followed Hyperlink" xfId="1498" builtinId="9" hidden="1"/>
    <cellStyle name="Followed Hyperlink" xfId="1500" builtinId="9" hidden="1"/>
    <cellStyle name="Followed Hyperlink" xfId="1502" builtinId="9" hidden="1"/>
    <cellStyle name="Followed Hyperlink" xfId="1504" builtinId="9" hidden="1"/>
    <cellStyle name="Followed Hyperlink" xfId="1506" builtinId="9" hidden="1"/>
    <cellStyle name="Followed Hyperlink" xfId="1508" builtinId="9" hidden="1"/>
    <cellStyle name="Followed Hyperlink" xfId="1510" builtinId="9" hidden="1"/>
    <cellStyle name="Followed Hyperlink" xfId="1512" builtinId="9" hidden="1"/>
    <cellStyle name="Followed Hyperlink" xfId="1514" builtinId="9" hidden="1"/>
    <cellStyle name="Followed Hyperlink" xfId="1516" builtinId="9" hidden="1"/>
    <cellStyle name="Followed Hyperlink" xfId="1518" builtinId="9" hidden="1"/>
    <cellStyle name="Followed Hyperlink" xfId="1520" builtinId="9" hidden="1"/>
    <cellStyle name="Followed Hyperlink" xfId="1522" builtinId="9" hidden="1"/>
    <cellStyle name="Followed Hyperlink" xfId="1524" builtinId="9" hidden="1"/>
    <cellStyle name="Followed Hyperlink" xfId="1526" builtinId="9" hidden="1"/>
    <cellStyle name="Followed Hyperlink" xfId="1528" builtinId="9" hidden="1"/>
    <cellStyle name="Followed Hyperlink" xfId="1530" builtinId="9" hidden="1"/>
    <cellStyle name="Followed Hyperlink" xfId="1532" builtinId="9" hidden="1"/>
    <cellStyle name="Followed Hyperlink" xfId="1534" builtinId="9" hidden="1"/>
    <cellStyle name="Followed Hyperlink" xfId="1536" builtinId="9" hidden="1"/>
    <cellStyle name="Followed Hyperlink" xfId="1538" builtinId="9" hidden="1"/>
    <cellStyle name="Followed Hyperlink" xfId="1540" builtinId="9" hidden="1"/>
    <cellStyle name="Followed Hyperlink" xfId="1542" builtinId="9" hidden="1"/>
    <cellStyle name="Followed Hyperlink" xfId="1544" builtinId="9" hidden="1"/>
    <cellStyle name="Followed Hyperlink" xfId="1546" builtinId="9" hidden="1"/>
    <cellStyle name="Followed Hyperlink" xfId="1548" builtinId="9" hidden="1"/>
    <cellStyle name="Followed Hyperlink" xfId="1550" builtinId="9" hidden="1"/>
    <cellStyle name="Followed Hyperlink" xfId="1552" builtinId="9" hidden="1"/>
    <cellStyle name="Followed Hyperlink" xfId="1554" builtinId="9" hidden="1"/>
    <cellStyle name="Followed Hyperlink" xfId="1556" builtinId="9" hidden="1"/>
    <cellStyle name="Followed Hyperlink" xfId="1558" builtinId="9" hidden="1"/>
    <cellStyle name="Followed Hyperlink" xfId="1560" builtinId="9" hidden="1"/>
    <cellStyle name="Followed Hyperlink" xfId="1562" builtinId="9" hidden="1"/>
    <cellStyle name="Followed Hyperlink" xfId="1564" builtinId="9" hidden="1"/>
    <cellStyle name="Followed Hyperlink" xfId="1566" builtinId="9" hidden="1"/>
    <cellStyle name="Followed Hyperlink" xfId="1568" builtinId="9" hidden="1"/>
    <cellStyle name="Followed Hyperlink" xfId="1570" builtinId="9" hidden="1"/>
    <cellStyle name="Followed Hyperlink" xfId="1572" builtinId="9" hidden="1"/>
    <cellStyle name="Followed Hyperlink" xfId="1574" builtinId="9" hidden="1"/>
    <cellStyle name="Followed Hyperlink" xfId="1576" builtinId="9" hidden="1"/>
    <cellStyle name="Followed Hyperlink" xfId="1578" builtinId="9" hidden="1"/>
    <cellStyle name="Followed Hyperlink" xfId="1580" builtinId="9" hidden="1"/>
    <cellStyle name="Followed Hyperlink" xfId="1582" builtinId="9" hidden="1"/>
    <cellStyle name="Followed Hyperlink" xfId="1584" builtinId="9" hidden="1"/>
    <cellStyle name="Followed Hyperlink" xfId="1586" builtinId="9" hidden="1"/>
    <cellStyle name="Followed Hyperlink" xfId="1588" builtinId="9" hidden="1"/>
    <cellStyle name="Followed Hyperlink" xfId="1590" builtinId="9" hidden="1"/>
    <cellStyle name="Followed Hyperlink" xfId="1592" builtinId="9" hidden="1"/>
    <cellStyle name="Followed Hyperlink" xfId="1594" builtinId="9" hidden="1"/>
    <cellStyle name="Followed Hyperlink" xfId="1596" builtinId="9" hidden="1"/>
    <cellStyle name="Followed Hyperlink" xfId="1598" builtinId="9" hidden="1"/>
    <cellStyle name="Followed Hyperlink" xfId="1600" builtinId="9" hidden="1"/>
    <cellStyle name="Followed Hyperlink" xfId="1602" builtinId="9" hidden="1"/>
    <cellStyle name="Followed Hyperlink" xfId="1604" builtinId="9" hidden="1"/>
    <cellStyle name="Followed Hyperlink" xfId="1606" builtinId="9" hidden="1"/>
    <cellStyle name="Followed Hyperlink" xfId="1608" builtinId="9" hidden="1"/>
    <cellStyle name="Followed Hyperlink" xfId="1610" builtinId="9" hidden="1"/>
    <cellStyle name="Followed Hyperlink" xfId="1612" builtinId="9" hidden="1"/>
    <cellStyle name="Followed Hyperlink" xfId="1614" builtinId="9" hidden="1"/>
    <cellStyle name="Followed Hyperlink" xfId="1616" builtinId="9" hidden="1"/>
    <cellStyle name="Followed Hyperlink" xfId="1618" builtinId="9" hidden="1"/>
    <cellStyle name="Followed Hyperlink" xfId="1620" builtinId="9" hidden="1"/>
    <cellStyle name="Followed Hyperlink" xfId="1622" builtinId="9" hidden="1"/>
    <cellStyle name="Followed Hyperlink" xfId="1624" builtinId="9" hidden="1"/>
    <cellStyle name="Followed Hyperlink" xfId="1626" builtinId="9" hidden="1"/>
    <cellStyle name="Followed Hyperlink" xfId="1628" builtinId="9" hidden="1"/>
    <cellStyle name="Followed Hyperlink" xfId="1630" builtinId="9" hidden="1"/>
    <cellStyle name="Followed Hyperlink" xfId="1632" builtinId="9" hidden="1"/>
    <cellStyle name="Followed Hyperlink" xfId="1634" builtinId="9" hidden="1"/>
    <cellStyle name="Followed Hyperlink" xfId="1636" builtinId="9" hidden="1"/>
    <cellStyle name="Followed Hyperlink" xfId="1638" builtinId="9" hidden="1"/>
    <cellStyle name="Followed Hyperlink" xfId="1640" builtinId="9" hidden="1"/>
    <cellStyle name="Followed Hyperlink" xfId="1642" builtinId="9" hidden="1"/>
    <cellStyle name="Followed Hyperlink" xfId="1644" builtinId="9" hidden="1"/>
    <cellStyle name="Followed Hyperlink" xfId="1646" builtinId="9" hidden="1"/>
    <cellStyle name="Followed Hyperlink" xfId="1648" builtinId="9" hidden="1"/>
    <cellStyle name="Followed Hyperlink" xfId="1650" builtinId="9" hidden="1"/>
    <cellStyle name="Followed Hyperlink" xfId="1652" builtinId="9" hidden="1"/>
    <cellStyle name="Followed Hyperlink" xfId="1654" builtinId="9" hidden="1"/>
    <cellStyle name="Followed Hyperlink" xfId="1656" builtinId="9" hidden="1"/>
    <cellStyle name="Followed Hyperlink" xfId="1658" builtinId="9" hidden="1"/>
    <cellStyle name="Followed Hyperlink" xfId="1660" builtinId="9" hidden="1"/>
    <cellStyle name="Followed Hyperlink" xfId="1662" builtinId="9" hidden="1"/>
    <cellStyle name="Followed Hyperlink" xfId="1664" builtinId="9" hidden="1"/>
    <cellStyle name="Followed Hyperlink" xfId="1666" builtinId="9" hidden="1"/>
    <cellStyle name="Followed Hyperlink" xfId="1668" builtinId="9" hidden="1"/>
    <cellStyle name="Followed Hyperlink" xfId="1670" builtinId="9" hidden="1"/>
    <cellStyle name="Followed Hyperlink" xfId="1672" builtinId="9" hidden="1"/>
    <cellStyle name="Followed Hyperlink" xfId="1712" builtinId="9" hidden="1"/>
    <cellStyle name="Followed Hyperlink" xfId="1713" builtinId="9" hidden="1"/>
    <cellStyle name="Followed Hyperlink" xfId="1714" builtinId="9" hidden="1"/>
    <cellStyle name="Followed Hyperlink" xfId="1715" builtinId="9" hidden="1"/>
    <cellStyle name="Followed Hyperlink" xfId="1716" builtinId="9" hidden="1"/>
    <cellStyle name="Followed Hyperlink" xfId="1717" builtinId="9" hidden="1"/>
    <cellStyle name="Followed Hyperlink" xfId="1718" builtinId="9" hidden="1"/>
    <cellStyle name="Followed Hyperlink" xfId="1719" builtinId="9" hidden="1"/>
    <cellStyle name="Followed Hyperlink" xfId="1720" builtinId="9" hidden="1"/>
    <cellStyle name="Followed Hyperlink" xfId="1721" builtinId="9" hidden="1"/>
    <cellStyle name="Followed Hyperlink" xfId="1722" builtinId="9" hidden="1"/>
    <cellStyle name="Followed Hyperlink" xfId="1723" builtinId="9" hidden="1"/>
    <cellStyle name="Followed Hyperlink" xfId="1724" builtinId="9" hidden="1"/>
    <cellStyle name="Followed Hyperlink" xfId="1725" builtinId="9" hidden="1"/>
    <cellStyle name="Followed Hyperlink" xfId="1726" builtinId="9" hidden="1"/>
    <cellStyle name="Followed Hyperlink" xfId="1727" builtinId="9" hidden="1"/>
    <cellStyle name="Followed Hyperlink" xfId="1728" builtinId="9" hidden="1"/>
    <cellStyle name="Followed Hyperlink" xfId="1729" builtinId="9" hidden="1"/>
    <cellStyle name="Followed Hyperlink" xfId="1730" builtinId="9" hidden="1"/>
    <cellStyle name="Followed Hyperlink" xfId="1731" builtinId="9" hidden="1"/>
    <cellStyle name="Followed Hyperlink" xfId="1732" builtinId="9" hidden="1"/>
    <cellStyle name="Followed Hyperlink" xfId="1733" builtinId="9" hidden="1"/>
    <cellStyle name="Followed Hyperlink" xfId="1734" builtinId="9" hidden="1"/>
    <cellStyle name="Followed Hyperlink" xfId="1735" builtinId="9" hidden="1"/>
    <cellStyle name="Followed Hyperlink" xfId="1736" builtinId="9" hidden="1"/>
    <cellStyle name="Followed Hyperlink" xfId="1737" builtinId="9" hidden="1"/>
    <cellStyle name="Followed Hyperlink" xfId="1738" builtinId="9" hidden="1"/>
    <cellStyle name="Followed Hyperlink" xfId="1739" builtinId="9" hidden="1"/>
    <cellStyle name="Followed Hyperlink" xfId="1740" builtinId="9" hidden="1"/>
    <cellStyle name="Followed Hyperlink" xfId="1741" builtinId="9" hidden="1"/>
    <cellStyle name="Followed Hyperlink" xfId="1742" builtinId="9" hidden="1"/>
    <cellStyle name="Followed Hyperlink" xfId="1743" builtinId="9" hidden="1"/>
    <cellStyle name="Followed Hyperlink" xfId="1744" builtinId="9" hidden="1"/>
    <cellStyle name="Followed Hyperlink" xfId="1745" builtinId="9" hidden="1"/>
    <cellStyle name="Followed Hyperlink" xfId="1746" builtinId="9" hidden="1"/>
    <cellStyle name="Followed Hyperlink" xfId="1747" builtinId="9" hidden="1"/>
    <cellStyle name="Followed Hyperlink" xfId="1748" builtinId="9" hidden="1"/>
    <cellStyle name="Followed Hyperlink" xfId="1749" builtinId="9" hidden="1"/>
    <cellStyle name="Followed Hyperlink" xfId="1750" builtinId="9" hidden="1"/>
    <cellStyle name="Followed Hyperlink" xfId="1751" builtinId="9" hidden="1"/>
    <cellStyle name="Followed Hyperlink" xfId="1752" builtinId="9" hidden="1"/>
    <cellStyle name="Followed Hyperlink" xfId="1753" builtinId="9" hidden="1"/>
    <cellStyle name="Followed Hyperlink" xfId="1754" builtinId="9" hidden="1"/>
    <cellStyle name="Followed Hyperlink" xfId="1755" builtinId="9" hidden="1"/>
    <cellStyle name="Followed Hyperlink" xfId="1756" builtinId="9" hidden="1"/>
    <cellStyle name="Followed Hyperlink" xfId="1757" builtinId="9" hidden="1"/>
    <cellStyle name="Followed Hyperlink" xfId="1758" builtinId="9" hidden="1"/>
    <cellStyle name="Followed Hyperlink" xfId="1759" builtinId="9" hidden="1"/>
    <cellStyle name="Followed Hyperlink" xfId="1760" builtinId="9" hidden="1"/>
    <cellStyle name="Followed Hyperlink" xfId="1761" builtinId="9" hidden="1"/>
    <cellStyle name="Followed Hyperlink" xfId="1762" builtinId="9" hidden="1"/>
    <cellStyle name="Followed Hyperlink" xfId="1763" builtinId="9" hidden="1"/>
    <cellStyle name="Followed Hyperlink" xfId="1764" builtinId="9" hidden="1"/>
    <cellStyle name="Followed Hyperlink" xfId="1765" builtinId="9" hidden="1"/>
    <cellStyle name="Followed Hyperlink" xfId="1766" builtinId="9" hidden="1"/>
    <cellStyle name="Followed Hyperlink" xfId="1767" builtinId="9" hidden="1"/>
    <cellStyle name="Followed Hyperlink" xfId="1768" builtinId="9" hidden="1"/>
    <cellStyle name="Followed Hyperlink" xfId="1769" builtinId="9" hidden="1"/>
    <cellStyle name="Followed Hyperlink" xfId="1770" builtinId="9" hidden="1"/>
    <cellStyle name="Followed Hyperlink" xfId="1771" builtinId="9" hidden="1"/>
    <cellStyle name="Followed Hyperlink" xfId="1772" builtinId="9" hidden="1"/>
    <cellStyle name="Followed Hyperlink" xfId="1773" builtinId="9" hidden="1"/>
    <cellStyle name="Followed Hyperlink" xfId="1774" builtinId="9" hidden="1"/>
    <cellStyle name="Followed Hyperlink" xfId="1775" builtinId="9" hidden="1"/>
    <cellStyle name="Followed Hyperlink" xfId="1777" builtinId="9" hidden="1"/>
    <cellStyle name="Followed Hyperlink" xfId="1778" builtinId="9" hidden="1"/>
    <cellStyle name="Followed Hyperlink" xfId="1779" builtinId="9" hidden="1"/>
    <cellStyle name="Followed Hyperlink" xfId="1780" builtinId="9" hidden="1"/>
    <cellStyle name="Followed Hyperlink" xfId="1781" builtinId="9" hidden="1"/>
    <cellStyle name="Followed Hyperlink" xfId="1782" builtinId="9" hidden="1"/>
    <cellStyle name="Followed Hyperlink" xfId="1783" builtinId="9" hidden="1"/>
    <cellStyle name="Followed Hyperlink" xfId="1784" builtinId="9" hidden="1"/>
    <cellStyle name="Followed Hyperlink" xfId="1785" builtinId="9" hidden="1"/>
    <cellStyle name="Followed Hyperlink" xfId="1786" builtinId="9" hidden="1"/>
    <cellStyle name="Followed Hyperlink" xfId="1787" builtinId="9" hidden="1"/>
    <cellStyle name="Followed Hyperlink" xfId="1788" builtinId="9" hidden="1"/>
    <cellStyle name="Followed Hyperlink" xfId="1789" builtinId="9" hidden="1"/>
    <cellStyle name="Followed Hyperlink" xfId="1790" builtinId="9" hidden="1"/>
    <cellStyle name="Followed Hyperlink" xfId="1791" builtinId="9" hidden="1"/>
    <cellStyle name="Followed Hyperlink" xfId="1792" builtinId="9" hidden="1"/>
    <cellStyle name="Followed Hyperlink" xfId="1793" builtinId="9" hidden="1"/>
    <cellStyle name="Followed Hyperlink" xfId="1794" builtinId="9" hidden="1"/>
    <cellStyle name="Followed Hyperlink" xfId="1795" builtinId="9" hidden="1"/>
    <cellStyle name="Followed Hyperlink" xfId="1796" builtinId="9" hidden="1"/>
    <cellStyle name="Followed Hyperlink" xfId="1797" builtinId="9" hidden="1"/>
    <cellStyle name="Followed Hyperlink" xfId="1798" builtinId="9" hidden="1"/>
    <cellStyle name="Followed Hyperlink" xfId="1799" builtinId="9" hidden="1"/>
    <cellStyle name="Followed Hyperlink" xfId="1800" builtinId="9" hidden="1"/>
    <cellStyle name="Followed Hyperlink" xfId="1801" builtinId="9" hidden="1"/>
    <cellStyle name="Followed Hyperlink" xfId="1802" builtinId="9" hidden="1"/>
    <cellStyle name="Followed Hyperlink" xfId="1803" builtinId="9" hidden="1"/>
    <cellStyle name="Followed Hyperlink" xfId="1804" builtinId="9" hidden="1"/>
    <cellStyle name="Followed Hyperlink" xfId="1805" builtinId="9" hidden="1"/>
    <cellStyle name="Followed Hyperlink" xfId="1806" builtinId="9" hidden="1"/>
    <cellStyle name="Followed Hyperlink" xfId="1807" builtinId="9" hidden="1"/>
    <cellStyle name="Followed Hyperlink" xfId="1808" builtinId="9" hidden="1"/>
    <cellStyle name="Followed Hyperlink" xfId="1809" builtinId="9" hidden="1"/>
    <cellStyle name="Followed Hyperlink" xfId="1810" builtinId="9" hidden="1"/>
    <cellStyle name="Followed Hyperlink" xfId="1811" builtinId="9" hidden="1"/>
    <cellStyle name="Followed Hyperlink" xfId="1812" builtinId="9" hidden="1"/>
    <cellStyle name="Followed Hyperlink" xfId="1813" builtinId="9" hidden="1"/>
    <cellStyle name="Followed Hyperlink" xfId="1814" builtinId="9" hidden="1"/>
    <cellStyle name="Followed Hyperlink" xfId="1815" builtinId="9" hidden="1"/>
    <cellStyle name="Followed Hyperlink" xfId="1816" builtinId="9" hidden="1"/>
    <cellStyle name="Followed Hyperlink" xfId="1817" builtinId="9" hidden="1"/>
    <cellStyle name="Followed Hyperlink" xfId="1818" builtinId="9" hidden="1"/>
    <cellStyle name="Followed Hyperlink" xfId="1819" builtinId="9" hidden="1"/>
    <cellStyle name="Followed Hyperlink" xfId="1820" builtinId="9" hidden="1"/>
    <cellStyle name="Followed Hyperlink" xfId="1821" builtinId="9" hidden="1"/>
    <cellStyle name="Followed Hyperlink" xfId="1822" builtinId="9" hidden="1"/>
    <cellStyle name="Followed Hyperlink" xfId="1823" builtinId="9" hidden="1"/>
    <cellStyle name="Followed Hyperlink" xfId="1824" builtinId="9" hidden="1"/>
    <cellStyle name="Followed Hyperlink" xfId="1825" builtinId="9" hidden="1"/>
    <cellStyle name="Followed Hyperlink" xfId="1826" builtinId="9" hidden="1"/>
    <cellStyle name="Followed Hyperlink" xfId="1827" builtinId="9" hidden="1"/>
    <cellStyle name="Followed Hyperlink" xfId="1828" builtinId="9" hidden="1"/>
    <cellStyle name="Followed Hyperlink" xfId="1829" builtinId="9" hidden="1"/>
    <cellStyle name="Followed Hyperlink" xfId="1830" builtinId="9" hidden="1"/>
    <cellStyle name="Followed Hyperlink" xfId="1831" builtinId="9" hidden="1"/>
    <cellStyle name="Followed Hyperlink" xfId="1832" builtinId="9" hidden="1"/>
    <cellStyle name="Followed Hyperlink" xfId="1833" builtinId="9" hidden="1"/>
    <cellStyle name="Followed Hyperlink" xfId="1834" builtinId="9" hidden="1"/>
    <cellStyle name="Followed Hyperlink" xfId="1835" builtinId="9" hidden="1"/>
    <cellStyle name="Followed Hyperlink" xfId="1836" builtinId="9" hidden="1"/>
    <cellStyle name="Followed Hyperlink" xfId="1837" builtinId="9" hidden="1"/>
    <cellStyle name="Followed Hyperlink" xfId="1838" builtinId="9" hidden="1"/>
    <cellStyle name="Followed Hyperlink" xfId="1839" builtinId="9" hidden="1"/>
    <cellStyle name="Followed Hyperlink" xfId="1840" builtinId="9" hidden="1"/>
    <cellStyle name="Followed Hyperlink" xfId="1841" builtinId="9" hidden="1"/>
    <cellStyle name="Followed Hyperlink" xfId="1842" builtinId="9" hidden="1"/>
    <cellStyle name="Followed Hyperlink" xfId="1843" builtinId="9" hidden="1"/>
    <cellStyle name="Followed Hyperlink" xfId="1844" builtinId="9" hidden="1"/>
    <cellStyle name="Followed Hyperlink" xfId="1845" builtinId="9" hidden="1"/>
    <cellStyle name="Followed Hyperlink" xfId="1846" builtinId="9" hidden="1"/>
    <cellStyle name="Followed Hyperlink" xfId="1847" builtinId="9" hidden="1"/>
    <cellStyle name="Followed Hyperlink" xfId="1848" builtinId="9" hidden="1"/>
    <cellStyle name="Followed Hyperlink" xfId="1849" builtinId="9" hidden="1"/>
    <cellStyle name="Followed Hyperlink" xfId="1850" builtinId="9" hidden="1"/>
    <cellStyle name="Followed Hyperlink" xfId="1851" builtinId="9" hidden="1"/>
    <cellStyle name="Followed Hyperlink" xfId="1852" builtinId="9" hidden="1"/>
    <cellStyle name="Followed Hyperlink" xfId="1853" builtinId="9" hidden="1"/>
    <cellStyle name="Followed Hyperlink" xfId="1854" builtinId="9" hidden="1"/>
    <cellStyle name="Followed Hyperlink" xfId="1855" builtinId="9" hidden="1"/>
    <cellStyle name="Followed Hyperlink" xfId="1856" builtinId="9" hidden="1"/>
    <cellStyle name="Followed Hyperlink" xfId="1857" builtinId="9" hidden="1"/>
    <cellStyle name="Followed Hyperlink" xfId="1858" builtinId="9" hidden="1"/>
    <cellStyle name="Followed Hyperlink" xfId="1859" builtinId="9" hidden="1"/>
    <cellStyle name="Followed Hyperlink" xfId="1860" builtinId="9" hidden="1"/>
    <cellStyle name="Followed Hyperlink" xfId="1861" builtinId="9" hidden="1"/>
    <cellStyle name="Followed Hyperlink" xfId="1862" builtinId="9" hidden="1"/>
    <cellStyle name="Followed Hyperlink" xfId="1863" builtinId="9" hidden="1"/>
    <cellStyle name="Followed Hyperlink" xfId="1864" builtinId="9" hidden="1"/>
    <cellStyle name="Followed Hyperlink" xfId="1865" builtinId="9" hidden="1"/>
    <cellStyle name="Followed Hyperlink" xfId="1866" builtinId="9" hidden="1"/>
    <cellStyle name="Followed Hyperlink" xfId="1867" builtinId="9" hidden="1"/>
    <cellStyle name="Followed Hyperlink" xfId="1868" builtinId="9" hidden="1"/>
    <cellStyle name="Followed Hyperlink" xfId="1869" builtinId="9" hidden="1"/>
    <cellStyle name="Followed Hyperlink" xfId="1870" builtinId="9" hidden="1"/>
    <cellStyle name="Followed Hyperlink" xfId="1871" builtinId="9" hidden="1"/>
    <cellStyle name="Followed Hyperlink" xfId="1872" builtinId="9" hidden="1"/>
    <cellStyle name="Followed Hyperlink" xfId="1873" builtinId="9" hidden="1"/>
    <cellStyle name="Followed Hyperlink" xfId="1874" builtinId="9" hidden="1"/>
    <cellStyle name="Followed Hyperlink" xfId="1875" builtinId="9" hidden="1"/>
    <cellStyle name="Followed Hyperlink" xfId="1876" builtinId="9" hidden="1"/>
    <cellStyle name="Followed Hyperlink" xfId="1877" builtinId="9" hidden="1"/>
    <cellStyle name="Followed Hyperlink" xfId="1878" builtinId="9" hidden="1"/>
    <cellStyle name="Followed Hyperlink" xfId="1879" builtinId="9" hidden="1"/>
    <cellStyle name="Followed Hyperlink" xfId="1880" builtinId="9" hidden="1"/>
    <cellStyle name="Followed Hyperlink" xfId="1881" builtinId="9" hidden="1"/>
    <cellStyle name="Followed Hyperlink" xfId="1882" builtinId="9" hidden="1"/>
    <cellStyle name="Followed Hyperlink" xfId="1883" builtinId="9" hidden="1"/>
    <cellStyle name="Followed Hyperlink" xfId="1884" builtinId="9" hidden="1"/>
    <cellStyle name="Followed Hyperlink" xfId="1885" builtinId="9" hidden="1"/>
    <cellStyle name="Followed Hyperlink" xfId="1886" builtinId="9" hidden="1"/>
    <cellStyle name="Followed Hyperlink" xfId="1887" builtinId="9" hidden="1"/>
    <cellStyle name="Followed Hyperlink" xfId="1888" builtinId="9" hidden="1"/>
    <cellStyle name="Followed Hyperlink" xfId="1889" builtinId="9" hidden="1"/>
    <cellStyle name="Followed Hyperlink" xfId="1890" builtinId="9" hidden="1"/>
    <cellStyle name="Followed Hyperlink" xfId="1891" builtinId="9" hidden="1"/>
    <cellStyle name="Followed Hyperlink" xfId="1892" builtinId="9" hidden="1"/>
    <cellStyle name="Followed Hyperlink" xfId="1893" builtinId="9" hidden="1"/>
    <cellStyle name="Followed Hyperlink" xfId="1894" builtinId="9" hidden="1"/>
    <cellStyle name="Followed Hyperlink" xfId="1895" builtinId="9" hidden="1"/>
    <cellStyle name="Followed Hyperlink" xfId="1896" builtinId="9" hidden="1"/>
    <cellStyle name="Followed Hyperlink" xfId="1897" builtinId="9" hidden="1"/>
    <cellStyle name="Followed Hyperlink" xfId="1898" builtinId="9" hidden="1"/>
    <cellStyle name="Followed Hyperlink" xfId="1899" builtinId="9" hidden="1"/>
    <cellStyle name="Followed Hyperlink" xfId="1900" builtinId="9" hidden="1"/>
    <cellStyle name="Followed Hyperlink" xfId="1901" builtinId="9" hidden="1"/>
    <cellStyle name="Followed Hyperlink" xfId="1902" builtinId="9" hidden="1"/>
    <cellStyle name="Followed Hyperlink" xfId="1903" builtinId="9" hidden="1"/>
    <cellStyle name="Followed Hyperlink" xfId="1904" builtinId="9" hidden="1"/>
    <cellStyle name="Followed Hyperlink" xfId="1905" builtinId="9" hidden="1"/>
    <cellStyle name="Followed Hyperlink" xfId="1906" builtinId="9" hidden="1"/>
    <cellStyle name="Followed Hyperlink" xfId="1907" builtinId="9" hidden="1"/>
    <cellStyle name="Followed Hyperlink" xfId="1908" builtinId="9" hidden="1"/>
    <cellStyle name="Followed Hyperlink" xfId="1909" builtinId="9" hidden="1"/>
    <cellStyle name="Followed Hyperlink" xfId="1910" builtinId="9" hidden="1"/>
    <cellStyle name="Followed Hyperlink" xfId="1911" builtinId="9" hidden="1"/>
    <cellStyle name="Followed Hyperlink" xfId="1912" builtinId="9" hidden="1"/>
    <cellStyle name="Followed Hyperlink" xfId="1913" builtinId="9" hidden="1"/>
    <cellStyle name="Followed Hyperlink" xfId="1914" builtinId="9" hidden="1"/>
    <cellStyle name="Followed Hyperlink" xfId="1915" builtinId="9" hidden="1"/>
    <cellStyle name="Followed Hyperlink" xfId="1916" builtinId="9" hidden="1"/>
    <cellStyle name="Followed Hyperlink" xfId="1917" builtinId="9" hidden="1"/>
    <cellStyle name="Followed Hyperlink" xfId="1918" builtinId="9" hidden="1"/>
    <cellStyle name="Followed Hyperlink" xfId="1919" builtinId="9" hidden="1"/>
    <cellStyle name="Followed Hyperlink" xfId="1920" builtinId="9" hidden="1"/>
    <cellStyle name="Followed Hyperlink" xfId="1921" builtinId="9" hidden="1"/>
    <cellStyle name="Followed Hyperlink" xfId="1922" builtinId="9" hidden="1"/>
    <cellStyle name="Followed Hyperlink" xfId="1923" builtinId="9" hidden="1"/>
    <cellStyle name="Followed Hyperlink" xfId="1924" builtinId="9" hidden="1"/>
    <cellStyle name="Followed Hyperlink" xfId="1925" builtinId="9" hidden="1"/>
    <cellStyle name="Followed Hyperlink" xfId="1926" builtinId="9" hidden="1"/>
    <cellStyle name="Followed Hyperlink" xfId="1927" builtinId="9" hidden="1"/>
    <cellStyle name="Followed Hyperlink" xfId="1928" builtinId="9" hidden="1"/>
    <cellStyle name="Followed Hyperlink" xfId="1929" builtinId="9" hidden="1"/>
    <cellStyle name="Followed Hyperlink" xfId="1930" builtinId="9" hidden="1"/>
    <cellStyle name="Followed Hyperlink" xfId="1931" builtinId="9" hidden="1"/>
    <cellStyle name="Followed Hyperlink" xfId="1932" builtinId="9" hidden="1"/>
    <cellStyle name="Followed Hyperlink" xfId="1933" builtinId="9" hidden="1"/>
    <cellStyle name="Followed Hyperlink" xfId="1934" builtinId="9" hidden="1"/>
    <cellStyle name="Followed Hyperlink" xfId="1935" builtinId="9" hidden="1"/>
    <cellStyle name="Followed Hyperlink" xfId="1936" builtinId="9" hidden="1"/>
    <cellStyle name="Followed Hyperlink" xfId="1937" builtinId="9" hidden="1"/>
    <cellStyle name="Followed Hyperlink" xfId="1938" builtinId="9" hidden="1"/>
    <cellStyle name="Followed Hyperlink" xfId="1939" builtinId="9" hidden="1"/>
    <cellStyle name="Followed Hyperlink" xfId="1940" builtinId="9" hidden="1"/>
    <cellStyle name="Followed Hyperlink" xfId="1941" builtinId="9" hidden="1"/>
    <cellStyle name="Followed Hyperlink" xfId="1942" builtinId="9" hidden="1"/>
    <cellStyle name="Followed Hyperlink" xfId="1943" builtinId="9" hidden="1"/>
    <cellStyle name="Followed Hyperlink" xfId="1944" builtinId="9" hidden="1"/>
    <cellStyle name="Followed Hyperlink" xfId="1945" builtinId="9" hidden="1"/>
    <cellStyle name="Followed Hyperlink" xfId="1946" builtinId="9" hidden="1"/>
    <cellStyle name="Followed Hyperlink" xfId="1947" builtinId="9" hidden="1"/>
    <cellStyle name="Followed Hyperlink" xfId="1948" builtinId="9" hidden="1"/>
    <cellStyle name="Followed Hyperlink" xfId="1949" builtinId="9" hidden="1"/>
    <cellStyle name="Followed Hyperlink" xfId="1950" builtinId="9" hidden="1"/>
    <cellStyle name="Followed Hyperlink" xfId="1951" builtinId="9" hidden="1"/>
    <cellStyle name="Followed Hyperlink" xfId="1952" builtinId="9" hidden="1"/>
    <cellStyle name="Followed Hyperlink" xfId="1953" builtinId="9" hidden="1"/>
    <cellStyle name="Followed Hyperlink" xfId="1954" builtinId="9" hidden="1"/>
    <cellStyle name="Followed Hyperlink" xfId="1955" builtinId="9" hidden="1"/>
    <cellStyle name="Followed Hyperlink" xfId="1956" builtinId="9" hidden="1"/>
    <cellStyle name="Followed Hyperlink" xfId="1957" builtinId="9" hidden="1"/>
    <cellStyle name="Followed Hyperlink" xfId="1958" builtinId="9" hidden="1"/>
    <cellStyle name="Followed Hyperlink" xfId="1959" builtinId="9" hidden="1"/>
    <cellStyle name="Followed Hyperlink" xfId="1960" builtinId="9" hidden="1"/>
    <cellStyle name="Followed Hyperlink" xfId="1961" builtinId="9" hidden="1"/>
    <cellStyle name="Followed Hyperlink" xfId="1962" builtinId="9" hidden="1"/>
    <cellStyle name="Followed Hyperlink" xfId="1963" builtinId="9" hidden="1"/>
    <cellStyle name="Followed Hyperlink" xfId="1964" builtinId="9" hidden="1"/>
    <cellStyle name="Followed Hyperlink" xfId="1965" builtinId="9" hidden="1"/>
    <cellStyle name="Followed Hyperlink" xfId="1966" builtinId="9" hidden="1"/>
    <cellStyle name="Followed Hyperlink" xfId="1967" builtinId="9" hidden="1"/>
    <cellStyle name="Followed Hyperlink" xfId="1968" builtinId="9" hidden="1"/>
    <cellStyle name="Followed Hyperlink" xfId="1969" builtinId="9" hidden="1"/>
    <cellStyle name="Followed Hyperlink" xfId="1970" builtinId="9" hidden="1"/>
    <cellStyle name="Followed Hyperlink" xfId="1971" builtinId="9" hidden="1"/>
    <cellStyle name="Followed Hyperlink" xfId="1972" builtinId="9" hidden="1"/>
    <cellStyle name="Followed Hyperlink" xfId="1973" builtinId="9" hidden="1"/>
    <cellStyle name="Followed Hyperlink" xfId="1974" builtinId="9" hidden="1"/>
    <cellStyle name="Followed Hyperlink" xfId="1975" builtinId="9" hidden="1"/>
    <cellStyle name="Followed Hyperlink" xfId="1976" builtinId="9" hidden="1"/>
    <cellStyle name="Followed Hyperlink" xfId="1977" builtinId="9" hidden="1"/>
    <cellStyle name="Followed Hyperlink" xfId="1978" builtinId="9" hidden="1"/>
    <cellStyle name="Followed Hyperlink" xfId="1979" builtinId="9" hidden="1"/>
    <cellStyle name="Followed Hyperlink" xfId="1980" builtinId="9" hidden="1"/>
    <cellStyle name="Followed Hyperlink" xfId="1981" builtinId="9" hidden="1"/>
    <cellStyle name="Followed Hyperlink" xfId="1982" builtinId="9" hidden="1"/>
    <cellStyle name="Followed Hyperlink" xfId="1983" builtinId="9" hidden="1"/>
    <cellStyle name="Followed Hyperlink" xfId="1984" builtinId="9" hidden="1"/>
    <cellStyle name="Followed Hyperlink" xfId="1985" builtinId="9" hidden="1"/>
    <cellStyle name="Followed Hyperlink" xfId="1986" builtinId="9" hidden="1"/>
    <cellStyle name="Followed Hyperlink" xfId="1987" builtinId="9" hidden="1"/>
    <cellStyle name="Followed Hyperlink" xfId="1988" builtinId="9" hidden="1"/>
    <cellStyle name="Followed Hyperlink" xfId="1989" builtinId="9" hidden="1"/>
    <cellStyle name="Followed Hyperlink" xfId="1990" builtinId="9" hidden="1"/>
    <cellStyle name="Followed Hyperlink" xfId="1991" builtinId="9" hidden="1"/>
    <cellStyle name="Followed Hyperlink" xfId="1992" builtinId="9" hidden="1"/>
    <cellStyle name="Followed Hyperlink" xfId="1993" builtinId="9" hidden="1"/>
    <cellStyle name="Followed Hyperlink" xfId="1994" builtinId="9" hidden="1"/>
    <cellStyle name="Followed Hyperlink" xfId="1995" builtinId="9" hidden="1"/>
    <cellStyle name="Followed Hyperlink" xfId="1996" builtinId="9" hidden="1"/>
    <cellStyle name="Followed Hyperlink" xfId="1997" builtinId="9" hidden="1"/>
    <cellStyle name="Followed Hyperlink" xfId="1998" builtinId="9" hidden="1"/>
    <cellStyle name="Followed Hyperlink" xfId="1999" builtinId="9" hidden="1"/>
    <cellStyle name="Followed Hyperlink" xfId="2000" builtinId="9" hidden="1"/>
    <cellStyle name="Followed Hyperlink" xfId="2001" builtinId="9" hidden="1"/>
    <cellStyle name="Followed Hyperlink" xfId="2002" builtinId="9" hidden="1"/>
    <cellStyle name="Followed Hyperlink" xfId="2003" builtinId="9" hidden="1"/>
    <cellStyle name="Followed Hyperlink" xfId="2004" builtinId="9" hidden="1"/>
    <cellStyle name="Followed Hyperlink" xfId="2005" builtinId="9" hidden="1"/>
    <cellStyle name="Followed Hyperlink" xfId="2006" builtinId="9" hidden="1"/>
    <cellStyle name="Followed Hyperlink" xfId="2007" builtinId="9" hidden="1"/>
    <cellStyle name="Followed Hyperlink" xfId="2008" builtinId="9" hidden="1"/>
    <cellStyle name="Followed Hyperlink" xfId="2009" builtinId="9" hidden="1"/>
    <cellStyle name="Followed Hyperlink" xfId="2010" builtinId="9" hidden="1"/>
    <cellStyle name="Followed Hyperlink" xfId="2011" builtinId="9" hidden="1"/>
    <cellStyle name="Followed Hyperlink" xfId="2012" builtinId="9" hidden="1"/>
    <cellStyle name="Followed Hyperlink" xfId="2013" builtinId="9" hidden="1"/>
    <cellStyle name="Followed Hyperlink" xfId="2014" builtinId="9" hidden="1"/>
    <cellStyle name="Followed Hyperlink" xfId="2015" builtinId="9" hidden="1"/>
    <cellStyle name="Followed Hyperlink" xfId="2016" builtinId="9" hidden="1"/>
    <cellStyle name="Followed Hyperlink" xfId="2017" builtinId="9" hidden="1"/>
    <cellStyle name="Followed Hyperlink" xfId="2018" builtinId="9" hidden="1"/>
    <cellStyle name="Followed Hyperlink" xfId="2019" builtinId="9" hidden="1"/>
    <cellStyle name="Followed Hyperlink" xfId="2020" builtinId="9" hidden="1"/>
    <cellStyle name="Followed Hyperlink" xfId="2021" builtinId="9" hidden="1"/>
    <cellStyle name="Followed Hyperlink" xfId="2022" builtinId="9" hidden="1"/>
    <cellStyle name="Followed Hyperlink" xfId="2023" builtinId="9" hidden="1"/>
    <cellStyle name="Followed Hyperlink" xfId="2024" builtinId="9" hidden="1"/>
    <cellStyle name="Followed Hyperlink" xfId="2025" builtinId="9" hidden="1"/>
    <cellStyle name="Followed Hyperlink" xfId="2026" builtinId="9" hidden="1"/>
    <cellStyle name="Followed Hyperlink" xfId="2027" builtinId="9" hidden="1"/>
    <cellStyle name="Followed Hyperlink" xfId="2028" builtinId="9" hidden="1"/>
    <cellStyle name="Followed Hyperlink" xfId="2029" builtinId="9" hidden="1"/>
    <cellStyle name="Followed Hyperlink" xfId="2030" builtinId="9" hidden="1"/>
    <cellStyle name="Followed Hyperlink" xfId="2031" builtinId="9" hidden="1"/>
    <cellStyle name="Followed Hyperlink" xfId="2032" builtinId="9" hidden="1"/>
    <cellStyle name="Followed Hyperlink" xfId="2033" builtinId="9" hidden="1"/>
    <cellStyle name="Followed Hyperlink" xfId="2034" builtinId="9" hidden="1"/>
    <cellStyle name="Followed Hyperlink" xfId="2035" builtinId="9" hidden="1"/>
    <cellStyle name="Followed Hyperlink" xfId="2036" builtinId="9" hidden="1"/>
    <cellStyle name="Followed Hyperlink" xfId="2037" builtinId="9" hidden="1"/>
    <cellStyle name="Followed Hyperlink" xfId="2038" builtinId="9" hidden="1"/>
    <cellStyle name="Followed Hyperlink" xfId="2039" builtinId="9" hidden="1"/>
    <cellStyle name="Followed Hyperlink" xfId="2040" builtinId="9" hidden="1"/>
    <cellStyle name="Followed Hyperlink" xfId="2041" builtinId="9" hidden="1"/>
    <cellStyle name="Followed Hyperlink" xfId="2042" builtinId="9" hidden="1"/>
    <cellStyle name="Followed Hyperlink" xfId="2043" builtinId="9" hidden="1"/>
    <cellStyle name="Followed Hyperlink" xfId="2044" builtinId="9" hidden="1"/>
    <cellStyle name="Followed Hyperlink" xfId="2045" builtinId="9" hidden="1"/>
    <cellStyle name="Followed Hyperlink" xfId="2046" builtinId="9" hidden="1"/>
    <cellStyle name="Followed Hyperlink" xfId="2047" builtinId="9" hidden="1"/>
    <cellStyle name="Followed Hyperlink" xfId="2048" builtinId="9" hidden="1"/>
    <cellStyle name="Followed Hyperlink" xfId="2049" builtinId="9" hidden="1"/>
    <cellStyle name="Followed Hyperlink" xfId="2050" builtinId="9" hidden="1"/>
    <cellStyle name="Followed Hyperlink" xfId="2051" builtinId="9" hidden="1"/>
    <cellStyle name="Followed Hyperlink" xfId="2052" builtinId="9" hidden="1"/>
    <cellStyle name="Followed Hyperlink" xfId="2053" builtinId="9" hidden="1"/>
    <cellStyle name="Followed Hyperlink" xfId="2054" builtinId="9" hidden="1"/>
    <cellStyle name="Followed Hyperlink" xfId="2055" builtinId="9" hidden="1"/>
    <cellStyle name="Followed Hyperlink" xfId="2056" builtinId="9" hidden="1"/>
    <cellStyle name="Followed Hyperlink" xfId="2057" builtinId="9" hidden="1"/>
    <cellStyle name="Followed Hyperlink" xfId="2058" builtinId="9" hidden="1"/>
    <cellStyle name="Followed Hyperlink" xfId="2059" builtinId="9" hidden="1"/>
    <cellStyle name="Followed Hyperlink" xfId="2060" builtinId="9" hidden="1"/>
    <cellStyle name="Followed Hyperlink" xfId="2061" builtinId="9" hidden="1"/>
    <cellStyle name="Followed Hyperlink" xfId="2062" builtinId="9" hidden="1"/>
    <cellStyle name="Followed Hyperlink" xfId="2063" builtinId="9" hidden="1"/>
    <cellStyle name="Followed Hyperlink" xfId="2064" builtinId="9" hidden="1"/>
    <cellStyle name="Followed Hyperlink" xfId="2065" builtinId="9" hidden="1"/>
    <cellStyle name="Followed Hyperlink" xfId="2066" builtinId="9" hidden="1"/>
    <cellStyle name="Followed Hyperlink" xfId="2067" builtinId="9" hidden="1"/>
    <cellStyle name="Followed Hyperlink" xfId="2068" builtinId="9" hidden="1"/>
    <cellStyle name="Followed Hyperlink" xfId="2069" builtinId="9" hidden="1"/>
    <cellStyle name="Followed Hyperlink" xfId="2070" builtinId="9" hidden="1"/>
    <cellStyle name="Followed Hyperlink" xfId="2071" builtinId="9" hidden="1"/>
    <cellStyle name="Followed Hyperlink" xfId="2072" builtinId="9" hidden="1"/>
    <cellStyle name="Followed Hyperlink" xfId="2073" builtinId="9" hidden="1"/>
    <cellStyle name="Followed Hyperlink" xfId="2074" builtinId="9" hidden="1"/>
    <cellStyle name="Followed Hyperlink" xfId="2075" builtinId="9" hidden="1"/>
    <cellStyle name="Followed Hyperlink" xfId="2076" builtinId="9" hidden="1"/>
    <cellStyle name="Followed Hyperlink" xfId="2077" builtinId="9" hidden="1"/>
    <cellStyle name="Followed Hyperlink" xfId="2078" builtinId="9" hidden="1"/>
    <cellStyle name="Followed Hyperlink" xfId="2079" builtinId="9" hidden="1"/>
    <cellStyle name="Followed Hyperlink" xfId="2080" builtinId="9" hidden="1"/>
    <cellStyle name="Followed Hyperlink" xfId="2081" builtinId="9" hidden="1"/>
    <cellStyle name="Followed Hyperlink" xfId="2082" builtinId="9" hidden="1"/>
    <cellStyle name="Followed Hyperlink" xfId="2083" builtinId="9" hidden="1"/>
    <cellStyle name="Followed Hyperlink" xfId="2084" builtinId="9" hidden="1"/>
    <cellStyle name="Followed Hyperlink" xfId="2085" builtinId="9" hidden="1"/>
    <cellStyle name="Followed Hyperlink" xfId="2086" builtinId="9" hidden="1"/>
    <cellStyle name="Followed Hyperlink" xfId="2087" builtinId="9" hidden="1"/>
    <cellStyle name="Followed Hyperlink" xfId="2088" builtinId="9" hidden="1"/>
    <cellStyle name="Followed Hyperlink" xfId="2089" builtinId="9" hidden="1"/>
    <cellStyle name="Followed Hyperlink" xfId="2090" builtinId="9" hidden="1"/>
    <cellStyle name="Followed Hyperlink" xfId="2091" builtinId="9" hidden="1"/>
    <cellStyle name="Followed Hyperlink" xfId="2092" builtinId="9" hidden="1"/>
    <cellStyle name="Followed Hyperlink" xfId="2093" builtinId="9" hidden="1"/>
    <cellStyle name="Followed Hyperlink" xfId="2094" builtinId="9" hidden="1"/>
    <cellStyle name="Followed Hyperlink" xfId="2095" builtinId="9" hidden="1"/>
    <cellStyle name="Followed Hyperlink" xfId="2096" builtinId="9" hidden="1"/>
    <cellStyle name="Followed Hyperlink" xfId="2097" builtinId="9" hidden="1"/>
    <cellStyle name="Followed Hyperlink" xfId="2098" builtinId="9" hidden="1"/>
    <cellStyle name="Followed Hyperlink" xfId="2099" builtinId="9" hidden="1"/>
    <cellStyle name="Followed Hyperlink" xfId="2100" builtinId="9" hidden="1"/>
    <cellStyle name="Followed Hyperlink" xfId="2101" builtinId="9" hidden="1"/>
    <cellStyle name="Followed Hyperlink" xfId="2102" builtinId="9" hidden="1"/>
    <cellStyle name="Followed Hyperlink" xfId="2103" builtinId="9" hidden="1"/>
    <cellStyle name="Followed Hyperlink" xfId="2104" builtinId="9" hidden="1"/>
    <cellStyle name="Followed Hyperlink" xfId="2105" builtinId="9" hidden="1"/>
    <cellStyle name="Followed Hyperlink" xfId="2106" builtinId="9" hidden="1"/>
    <cellStyle name="Followed Hyperlink" xfId="2107" builtinId="9" hidden="1"/>
    <cellStyle name="Followed Hyperlink" xfId="2108" builtinId="9" hidden="1"/>
    <cellStyle name="Followed Hyperlink" xfId="2109" builtinId="9" hidden="1"/>
    <cellStyle name="Followed Hyperlink" xfId="2110" builtinId="9" hidden="1"/>
    <cellStyle name="Followed Hyperlink" xfId="2111" builtinId="9" hidden="1"/>
    <cellStyle name="Followed Hyperlink" xfId="2112" builtinId="9" hidden="1"/>
    <cellStyle name="Followed Hyperlink" xfId="2113" builtinId="9" hidden="1"/>
    <cellStyle name="Followed Hyperlink" xfId="2114" builtinId="9" hidden="1"/>
    <cellStyle name="Followed Hyperlink" xfId="2115" builtinId="9" hidden="1"/>
    <cellStyle name="Followed Hyperlink" xfId="2116" builtinId="9" hidden="1"/>
    <cellStyle name="Followed Hyperlink" xfId="2117" builtinId="9" hidden="1"/>
    <cellStyle name="Followed Hyperlink" xfId="2118" builtinId="9" hidden="1"/>
    <cellStyle name="Followed Hyperlink" xfId="2119" builtinId="9" hidden="1"/>
    <cellStyle name="Followed Hyperlink" xfId="2120" builtinId="9" hidden="1"/>
    <cellStyle name="Followed Hyperlink" xfId="2121" builtinId="9" hidden="1"/>
    <cellStyle name="Followed Hyperlink" xfId="2122" builtinId="9" hidden="1"/>
    <cellStyle name="Followed Hyperlink" xfId="2123" builtinId="9" hidden="1"/>
    <cellStyle name="Followed Hyperlink" xfId="2124" builtinId="9" hidden="1"/>
    <cellStyle name="Followed Hyperlink" xfId="2125" builtinId="9" hidden="1"/>
    <cellStyle name="Followed Hyperlink" xfId="2126" builtinId="9" hidden="1"/>
    <cellStyle name="Followed Hyperlink" xfId="2127" builtinId="9" hidden="1"/>
    <cellStyle name="Followed Hyperlink" xfId="2128" builtinId="9" hidden="1"/>
    <cellStyle name="Followed Hyperlink" xfId="2129" builtinId="9" hidden="1"/>
    <cellStyle name="Followed Hyperlink" xfId="2130" builtinId="9" hidden="1"/>
    <cellStyle name="Followed Hyperlink" xfId="2131" builtinId="9" hidden="1"/>
    <cellStyle name="Followed Hyperlink" xfId="2132" builtinId="9" hidden="1"/>
    <cellStyle name="Followed Hyperlink" xfId="2133" builtinId="9" hidden="1"/>
    <cellStyle name="Followed Hyperlink" xfId="2134" builtinId="9" hidden="1"/>
    <cellStyle name="Followed Hyperlink" xfId="2135" builtinId="9" hidden="1"/>
    <cellStyle name="Followed Hyperlink" xfId="2136" builtinId="9" hidden="1"/>
    <cellStyle name="Followed Hyperlink" xfId="2137" builtinId="9" hidden="1"/>
    <cellStyle name="Followed Hyperlink" xfId="2138" builtinId="9" hidden="1"/>
    <cellStyle name="Followed Hyperlink" xfId="2139" builtinId="9" hidden="1"/>
    <cellStyle name="Followed Hyperlink" xfId="2140" builtinId="9" hidden="1"/>
    <cellStyle name="Followed Hyperlink" xfId="2141" builtinId="9" hidden="1"/>
    <cellStyle name="Followed Hyperlink" xfId="2142" builtinId="9" hidden="1"/>
    <cellStyle name="Followed Hyperlink" xfId="2143" builtinId="9" hidden="1"/>
    <cellStyle name="Followed Hyperlink" xfId="2144" builtinId="9" hidden="1"/>
    <cellStyle name="Followed Hyperlink" xfId="2145" builtinId="9" hidden="1"/>
    <cellStyle name="Followed Hyperlink" xfId="2146" builtinId="9" hidden="1"/>
    <cellStyle name="Followed Hyperlink" xfId="2147" builtinId="9" hidden="1"/>
    <cellStyle name="Followed Hyperlink" xfId="2148" builtinId="9" hidden="1"/>
    <cellStyle name="Followed Hyperlink" xfId="2149" builtinId="9" hidden="1"/>
    <cellStyle name="Followed Hyperlink" xfId="2150" builtinId="9" hidden="1"/>
    <cellStyle name="Followed Hyperlink" xfId="2151" builtinId="9" hidden="1"/>
    <cellStyle name="Followed Hyperlink" xfId="2152" builtinId="9" hidden="1"/>
    <cellStyle name="Followed Hyperlink" xfId="2153" builtinId="9" hidden="1"/>
    <cellStyle name="Followed Hyperlink" xfId="2154" builtinId="9" hidden="1"/>
    <cellStyle name="Followed Hyperlink" xfId="2155" builtinId="9" hidden="1"/>
    <cellStyle name="Followed Hyperlink" xfId="2156" builtinId="9" hidden="1"/>
    <cellStyle name="Followed Hyperlink" xfId="2157" builtinId="9" hidden="1"/>
    <cellStyle name="Followed Hyperlink" xfId="2158" builtinId="9" hidden="1"/>
    <cellStyle name="Followed Hyperlink" xfId="2159" builtinId="9" hidden="1"/>
    <cellStyle name="Followed Hyperlink" xfId="2160" builtinId="9" hidden="1"/>
    <cellStyle name="Followed Hyperlink" xfId="2161" builtinId="9" hidden="1"/>
    <cellStyle name="Followed Hyperlink" xfId="2162" builtinId="9" hidden="1"/>
    <cellStyle name="Followed Hyperlink" xfId="2163" builtinId="9" hidden="1"/>
    <cellStyle name="Followed Hyperlink" xfId="2164" builtinId="9" hidden="1"/>
    <cellStyle name="Followed Hyperlink" xfId="2165" builtinId="9" hidden="1"/>
    <cellStyle name="Followed Hyperlink" xfId="2166" builtinId="9" hidden="1"/>
    <cellStyle name="Followed Hyperlink" xfId="2167" builtinId="9" hidden="1"/>
    <cellStyle name="Followed Hyperlink" xfId="2168" builtinId="9" hidden="1"/>
    <cellStyle name="Followed Hyperlink" xfId="2169" builtinId="9" hidden="1"/>
    <cellStyle name="Followed Hyperlink" xfId="2170" builtinId="9" hidden="1"/>
    <cellStyle name="Followed Hyperlink" xfId="2171" builtinId="9" hidden="1"/>
    <cellStyle name="Followed Hyperlink" xfId="2172" builtinId="9" hidden="1"/>
    <cellStyle name="Followed Hyperlink" xfId="2173" builtinId="9" hidden="1"/>
    <cellStyle name="Followed Hyperlink" xfId="2174" builtinId="9" hidden="1"/>
    <cellStyle name="Followed Hyperlink" xfId="2175" builtinId="9" hidden="1"/>
    <cellStyle name="Followed Hyperlink" xfId="2176" builtinId="9" hidden="1"/>
    <cellStyle name="Followed Hyperlink" xfId="2177" builtinId="9" hidden="1"/>
    <cellStyle name="Followed Hyperlink" xfId="2178" builtinId="9" hidden="1"/>
    <cellStyle name="Followed Hyperlink" xfId="2179" builtinId="9" hidden="1"/>
    <cellStyle name="Followed Hyperlink" xfId="2180" builtinId="9" hidden="1"/>
    <cellStyle name="Followed Hyperlink" xfId="2181" builtinId="9" hidden="1"/>
    <cellStyle name="Followed Hyperlink" xfId="2182" builtinId="9" hidden="1"/>
    <cellStyle name="Followed Hyperlink" xfId="2183" builtinId="9" hidden="1"/>
    <cellStyle name="Followed Hyperlink" xfId="2184" builtinId="9" hidden="1"/>
    <cellStyle name="Followed Hyperlink" xfId="2185" builtinId="9" hidden="1"/>
    <cellStyle name="Followed Hyperlink" xfId="2186" builtinId="9" hidden="1"/>
    <cellStyle name="Followed Hyperlink" xfId="2187" builtinId="9" hidden="1"/>
    <cellStyle name="Followed Hyperlink" xfId="2188" builtinId="9" hidden="1"/>
    <cellStyle name="Followed Hyperlink" xfId="2189" builtinId="9" hidden="1"/>
    <cellStyle name="Followed Hyperlink" xfId="2190" builtinId="9" hidden="1"/>
    <cellStyle name="Followed Hyperlink" xfId="2191" builtinId="9" hidden="1"/>
    <cellStyle name="Followed Hyperlink" xfId="2192" builtinId="9" hidden="1"/>
    <cellStyle name="Followed Hyperlink" xfId="2193" builtinId="9" hidden="1"/>
    <cellStyle name="Followed Hyperlink" xfId="2194" builtinId="9" hidden="1"/>
    <cellStyle name="Followed Hyperlink" xfId="2195" builtinId="9" hidden="1"/>
    <cellStyle name="Followed Hyperlink" xfId="2196" builtinId="9" hidden="1"/>
    <cellStyle name="Followed Hyperlink" xfId="2197" builtinId="9" hidden="1"/>
    <cellStyle name="Followed Hyperlink" xfId="2198" builtinId="9" hidden="1"/>
    <cellStyle name="Followed Hyperlink" xfId="2199" builtinId="9" hidden="1"/>
    <cellStyle name="Followed Hyperlink" xfId="2200" builtinId="9" hidden="1"/>
    <cellStyle name="Followed Hyperlink" xfId="2201" builtinId="9" hidden="1"/>
    <cellStyle name="Followed Hyperlink" xfId="2202" builtinId="9" hidden="1"/>
    <cellStyle name="Followed Hyperlink" xfId="2203" builtinId="9" hidden="1"/>
    <cellStyle name="Followed Hyperlink" xfId="2204" builtinId="9" hidden="1"/>
    <cellStyle name="Followed Hyperlink" xfId="2205" builtinId="9" hidden="1"/>
    <cellStyle name="Followed Hyperlink" xfId="2206" builtinId="9" hidden="1"/>
    <cellStyle name="Followed Hyperlink" xfId="2207" builtinId="9" hidden="1"/>
    <cellStyle name="Followed Hyperlink" xfId="2208" builtinId="9" hidden="1"/>
    <cellStyle name="Followed Hyperlink" xfId="2209" builtinId="9" hidden="1"/>
    <cellStyle name="Followed Hyperlink" xfId="2210" builtinId="9" hidden="1"/>
    <cellStyle name="Followed Hyperlink" xfId="2211" builtinId="9" hidden="1"/>
    <cellStyle name="Followed Hyperlink" xfId="2212" builtinId="9" hidden="1"/>
    <cellStyle name="Followed Hyperlink" xfId="2213" builtinId="9" hidden="1"/>
    <cellStyle name="Followed Hyperlink" xfId="2214" builtinId="9" hidden="1"/>
    <cellStyle name="Followed Hyperlink" xfId="2215" builtinId="9" hidden="1"/>
    <cellStyle name="Followed Hyperlink" xfId="2216" builtinId="9" hidden="1"/>
    <cellStyle name="Followed Hyperlink" xfId="2217" builtinId="9" hidden="1"/>
    <cellStyle name="Followed Hyperlink" xfId="2218" builtinId="9" hidden="1"/>
    <cellStyle name="Followed Hyperlink" xfId="2219" builtinId="9" hidden="1"/>
    <cellStyle name="Followed Hyperlink" xfId="2220" builtinId="9" hidden="1"/>
    <cellStyle name="Followed Hyperlink" xfId="2221" builtinId="9" hidden="1"/>
    <cellStyle name="Followed Hyperlink" xfId="2222" builtinId="9" hidden="1"/>
    <cellStyle name="Followed Hyperlink" xfId="2223" builtinId="9" hidden="1"/>
    <cellStyle name="Followed Hyperlink" xfId="2224" builtinId="9" hidden="1"/>
    <cellStyle name="Followed Hyperlink" xfId="2225" builtinId="9" hidden="1"/>
    <cellStyle name="Followed Hyperlink" xfId="2226" builtinId="9" hidden="1"/>
    <cellStyle name="Followed Hyperlink" xfId="2227" builtinId="9" hidden="1"/>
    <cellStyle name="Followed Hyperlink" xfId="2228" builtinId="9" hidden="1"/>
    <cellStyle name="Followed Hyperlink" xfId="2229" builtinId="9" hidden="1"/>
    <cellStyle name="Followed Hyperlink" xfId="2230" builtinId="9" hidden="1"/>
    <cellStyle name="Followed Hyperlink" xfId="2231" builtinId="9" hidden="1"/>
    <cellStyle name="Followed Hyperlink" xfId="2232" builtinId="9" hidden="1"/>
    <cellStyle name="Followed Hyperlink" xfId="2233" builtinId="9" hidden="1"/>
    <cellStyle name="Followed Hyperlink" xfId="2234" builtinId="9" hidden="1"/>
    <cellStyle name="Followed Hyperlink" xfId="2235" builtinId="9" hidden="1"/>
    <cellStyle name="Followed Hyperlink" xfId="2236" builtinId="9" hidden="1"/>
    <cellStyle name="Followed Hyperlink" xfId="2237" builtinId="9" hidden="1"/>
    <cellStyle name="Followed Hyperlink" xfId="2238" builtinId="9" hidden="1"/>
    <cellStyle name="Followed Hyperlink" xfId="2239" builtinId="9" hidden="1"/>
    <cellStyle name="Followed Hyperlink" xfId="2240" builtinId="9" hidden="1"/>
    <cellStyle name="Followed Hyperlink" xfId="2241" builtinId="9" hidden="1"/>
    <cellStyle name="Followed Hyperlink" xfId="2242" builtinId="9" hidden="1"/>
    <cellStyle name="Followed Hyperlink" xfId="2243" builtinId="9" hidden="1"/>
    <cellStyle name="Followed Hyperlink" xfId="2244" builtinId="9" hidden="1"/>
    <cellStyle name="Followed Hyperlink" xfId="2245" builtinId="9" hidden="1"/>
    <cellStyle name="Followed Hyperlink" xfId="2246" builtinId="9" hidden="1"/>
    <cellStyle name="Followed Hyperlink" xfId="2247" builtinId="9" hidden="1"/>
    <cellStyle name="Followed Hyperlink" xfId="2248" builtinId="9" hidden="1"/>
    <cellStyle name="Followed Hyperlink" xfId="2249" builtinId="9" hidden="1"/>
    <cellStyle name="Followed Hyperlink" xfId="2250" builtinId="9" hidden="1"/>
    <cellStyle name="Followed Hyperlink" xfId="2251" builtinId="9" hidden="1"/>
    <cellStyle name="Followed Hyperlink" xfId="2252" builtinId="9" hidden="1"/>
    <cellStyle name="Followed Hyperlink" xfId="2253" builtinId="9" hidden="1"/>
    <cellStyle name="Followed Hyperlink" xfId="2254" builtinId="9" hidden="1"/>
    <cellStyle name="Followed Hyperlink" xfId="2255" builtinId="9" hidden="1"/>
    <cellStyle name="Followed Hyperlink" xfId="2256" builtinId="9" hidden="1"/>
    <cellStyle name="Followed Hyperlink" xfId="2257" builtinId="9" hidden="1"/>
    <cellStyle name="Followed Hyperlink" xfId="2258" builtinId="9" hidden="1"/>
    <cellStyle name="Followed Hyperlink" xfId="2259" builtinId="9" hidden="1"/>
    <cellStyle name="Followed Hyperlink" xfId="2260" builtinId="9" hidden="1"/>
    <cellStyle name="Followed Hyperlink" xfId="2261" builtinId="9" hidden="1"/>
    <cellStyle name="Followed Hyperlink" xfId="2262" builtinId="9" hidden="1"/>
    <cellStyle name="Followed Hyperlink" xfId="2263" builtinId="9" hidden="1"/>
    <cellStyle name="Followed Hyperlink" xfId="226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3" builtinId="8" hidden="1"/>
    <cellStyle name="Hyperlink" xfId="1105" builtinId="8" hidden="1"/>
    <cellStyle name="Hyperlink" xfId="1107" builtinId="8" hidden="1"/>
    <cellStyle name="Hyperlink" xfId="1109" builtinId="8" hidden="1"/>
    <cellStyle name="Hyperlink" xfId="1111" builtinId="8" hidden="1"/>
    <cellStyle name="Hyperlink" xfId="1113" builtinId="8" hidden="1"/>
    <cellStyle name="Hyperlink" xfId="1115" builtinId="8" hidden="1"/>
    <cellStyle name="Hyperlink" xfId="1117" builtinId="8" hidden="1"/>
    <cellStyle name="Hyperlink" xfId="1119" builtinId="8" hidden="1"/>
    <cellStyle name="Hyperlink" xfId="1121" builtinId="8" hidden="1"/>
    <cellStyle name="Hyperlink" xfId="1123" builtinId="8" hidden="1"/>
    <cellStyle name="Hyperlink" xfId="1125" builtinId="8" hidden="1"/>
    <cellStyle name="Hyperlink" xfId="1127" builtinId="8" hidden="1"/>
    <cellStyle name="Hyperlink" xfId="1129" builtinId="8" hidden="1"/>
    <cellStyle name="Hyperlink" xfId="1131" builtinId="8" hidden="1"/>
    <cellStyle name="Hyperlink" xfId="1133" builtinId="8" hidden="1"/>
    <cellStyle name="Hyperlink" xfId="1135" builtinId="8" hidden="1"/>
    <cellStyle name="Hyperlink" xfId="1137" builtinId="8" hidden="1"/>
    <cellStyle name="Hyperlink" xfId="1139" builtinId="8" hidden="1"/>
    <cellStyle name="Hyperlink" xfId="1141" builtinId="8" hidden="1"/>
    <cellStyle name="Hyperlink" xfId="1143" builtinId="8" hidden="1"/>
    <cellStyle name="Hyperlink" xfId="1145" builtinId="8" hidden="1"/>
    <cellStyle name="Hyperlink" xfId="1147" builtinId="8" hidden="1"/>
    <cellStyle name="Hyperlink" xfId="1149" builtinId="8" hidden="1"/>
    <cellStyle name="Hyperlink" xfId="1151" builtinId="8" hidden="1"/>
    <cellStyle name="Hyperlink" xfId="1153" builtinId="8" hidden="1"/>
    <cellStyle name="Hyperlink" xfId="1155" builtinId="8" hidden="1"/>
    <cellStyle name="Hyperlink" xfId="1157" builtinId="8" hidden="1"/>
    <cellStyle name="Hyperlink" xfId="1159" builtinId="8" hidden="1"/>
    <cellStyle name="Hyperlink" xfId="1161" builtinId="8" hidden="1"/>
    <cellStyle name="Hyperlink" xfId="1163" builtinId="8" hidden="1"/>
    <cellStyle name="Hyperlink" xfId="1165" builtinId="8" hidden="1"/>
    <cellStyle name="Hyperlink" xfId="1167" builtinId="8" hidden="1"/>
    <cellStyle name="Hyperlink" xfId="1169" builtinId="8" hidden="1"/>
    <cellStyle name="Hyperlink" xfId="1171" builtinId="8" hidden="1"/>
    <cellStyle name="Hyperlink" xfId="1173" builtinId="8" hidden="1"/>
    <cellStyle name="Hyperlink" xfId="1175" builtinId="8" hidden="1"/>
    <cellStyle name="Hyperlink" xfId="1177" builtinId="8" hidden="1"/>
    <cellStyle name="Hyperlink" xfId="1179" builtinId="8" hidden="1"/>
    <cellStyle name="Hyperlink" xfId="1181" builtinId="8" hidden="1"/>
    <cellStyle name="Hyperlink" xfId="1183" builtinId="8" hidden="1"/>
    <cellStyle name="Hyperlink" xfId="1185" builtinId="8" hidden="1"/>
    <cellStyle name="Hyperlink" xfId="1187" builtinId="8" hidden="1"/>
    <cellStyle name="Hyperlink" xfId="1189" builtinId="8" hidden="1"/>
    <cellStyle name="Hyperlink" xfId="1191" builtinId="8" hidden="1"/>
    <cellStyle name="Hyperlink" xfId="1193" builtinId="8" hidden="1"/>
    <cellStyle name="Hyperlink" xfId="1195" builtinId="8" hidden="1"/>
    <cellStyle name="Hyperlink" xfId="1197" builtinId="8" hidden="1"/>
    <cellStyle name="Hyperlink" xfId="1199" builtinId="8" hidden="1"/>
    <cellStyle name="Hyperlink" xfId="1201" builtinId="8" hidden="1"/>
    <cellStyle name="Hyperlink" xfId="1203" builtinId="8" hidden="1"/>
    <cellStyle name="Hyperlink" xfId="1205" builtinId="8" hidden="1"/>
    <cellStyle name="Hyperlink" xfId="1207" builtinId="8" hidden="1"/>
    <cellStyle name="Hyperlink" xfId="1209" builtinId="8" hidden="1"/>
    <cellStyle name="Hyperlink" xfId="1211" builtinId="8" hidden="1"/>
    <cellStyle name="Hyperlink" xfId="1213" builtinId="8" hidden="1"/>
    <cellStyle name="Hyperlink" xfId="1215" builtinId="8" hidden="1"/>
    <cellStyle name="Hyperlink" xfId="1217" builtinId="8" hidden="1"/>
    <cellStyle name="Hyperlink" xfId="1219" builtinId="8" hidden="1"/>
    <cellStyle name="Hyperlink" xfId="1221" builtinId="8" hidden="1"/>
    <cellStyle name="Hyperlink" xfId="1223" builtinId="8" hidden="1"/>
    <cellStyle name="Hyperlink" xfId="1225" builtinId="8" hidden="1"/>
    <cellStyle name="Hyperlink" xfId="1227" builtinId="8" hidden="1"/>
    <cellStyle name="Hyperlink" xfId="1229" builtinId="8" hidden="1"/>
    <cellStyle name="Hyperlink" xfId="1231" builtinId="8" hidden="1"/>
    <cellStyle name="Hyperlink" xfId="1233" builtinId="8" hidden="1"/>
    <cellStyle name="Hyperlink" xfId="1235" builtinId="8" hidden="1"/>
    <cellStyle name="Hyperlink" xfId="1237" builtinId="8" hidden="1"/>
    <cellStyle name="Hyperlink" xfId="1239" builtinId="8" hidden="1"/>
    <cellStyle name="Hyperlink" xfId="1241" builtinId="8" hidden="1"/>
    <cellStyle name="Hyperlink" xfId="1243" builtinId="8" hidden="1"/>
    <cellStyle name="Hyperlink" xfId="1245" builtinId="8" hidden="1"/>
    <cellStyle name="Hyperlink" xfId="1247" builtinId="8" hidden="1"/>
    <cellStyle name="Hyperlink" xfId="1249" builtinId="8" hidden="1"/>
    <cellStyle name="Hyperlink" xfId="1251" builtinId="8" hidden="1"/>
    <cellStyle name="Hyperlink" xfId="1253" builtinId="8" hidden="1"/>
    <cellStyle name="Hyperlink" xfId="1255" builtinId="8" hidden="1"/>
    <cellStyle name="Hyperlink" xfId="1257" builtinId="8" hidden="1"/>
    <cellStyle name="Hyperlink" xfId="1259" builtinId="8" hidden="1"/>
    <cellStyle name="Hyperlink" xfId="1261" builtinId="8" hidden="1"/>
    <cellStyle name="Hyperlink" xfId="1263" builtinId="8" hidden="1"/>
    <cellStyle name="Hyperlink" xfId="1265" builtinId="8" hidden="1"/>
    <cellStyle name="Hyperlink" xfId="1267" builtinId="8" hidden="1"/>
    <cellStyle name="Hyperlink" xfId="1269" builtinId="8" hidden="1"/>
    <cellStyle name="Hyperlink" xfId="1271" builtinId="8" hidden="1"/>
    <cellStyle name="Hyperlink" xfId="1273" builtinId="8" hidden="1"/>
    <cellStyle name="Hyperlink" xfId="1275" builtinId="8" hidden="1"/>
    <cellStyle name="Hyperlink" xfId="1277" builtinId="8" hidden="1"/>
    <cellStyle name="Hyperlink" xfId="1279" builtinId="8" hidden="1"/>
    <cellStyle name="Hyperlink" xfId="1281" builtinId="8" hidden="1"/>
    <cellStyle name="Hyperlink" xfId="1283" builtinId="8" hidden="1"/>
    <cellStyle name="Hyperlink" xfId="1285" builtinId="8" hidden="1"/>
    <cellStyle name="Hyperlink" xfId="1287" builtinId="8" hidden="1"/>
    <cellStyle name="Hyperlink" xfId="1289" builtinId="8" hidden="1"/>
    <cellStyle name="Hyperlink" xfId="1291" builtinId="8" hidden="1"/>
    <cellStyle name="Hyperlink" xfId="1293" builtinId="8" hidden="1"/>
    <cellStyle name="Hyperlink" xfId="1295" builtinId="8" hidden="1"/>
    <cellStyle name="Hyperlink" xfId="1297" builtinId="8" hidden="1"/>
    <cellStyle name="Hyperlink" xfId="1299" builtinId="8" hidden="1"/>
    <cellStyle name="Hyperlink" xfId="1301" builtinId="8" hidden="1"/>
    <cellStyle name="Hyperlink" xfId="1303" builtinId="8" hidden="1"/>
    <cellStyle name="Hyperlink" xfId="1305" builtinId="8" hidden="1"/>
    <cellStyle name="Hyperlink" xfId="1307" builtinId="8" hidden="1"/>
    <cellStyle name="Hyperlink" xfId="1309" builtinId="8" hidden="1"/>
    <cellStyle name="Hyperlink" xfId="1311" builtinId="8" hidden="1"/>
    <cellStyle name="Hyperlink" xfId="1313" builtinId="8" hidden="1"/>
    <cellStyle name="Hyperlink" xfId="1315" builtinId="8" hidden="1"/>
    <cellStyle name="Hyperlink" xfId="1317" builtinId="8" hidden="1"/>
    <cellStyle name="Hyperlink" xfId="1319" builtinId="8" hidden="1"/>
    <cellStyle name="Hyperlink" xfId="1321" builtinId="8" hidden="1"/>
    <cellStyle name="Hyperlink" xfId="1323" builtinId="8" hidden="1"/>
    <cellStyle name="Hyperlink" xfId="1325" builtinId="8" hidden="1"/>
    <cellStyle name="Hyperlink" xfId="1327" builtinId="8" hidden="1"/>
    <cellStyle name="Hyperlink" xfId="1329" builtinId="8" hidden="1"/>
    <cellStyle name="Hyperlink" xfId="1331" builtinId="8" hidden="1"/>
    <cellStyle name="Hyperlink" xfId="1333" builtinId="8" hidden="1"/>
    <cellStyle name="Hyperlink" xfId="1335" builtinId="8" hidden="1"/>
    <cellStyle name="Hyperlink" xfId="1337" builtinId="8" hidden="1"/>
    <cellStyle name="Hyperlink" xfId="1339" builtinId="8" hidden="1"/>
    <cellStyle name="Hyperlink" xfId="1341" builtinId="8" hidden="1"/>
    <cellStyle name="Hyperlink" xfId="1343" builtinId="8" hidden="1"/>
    <cellStyle name="Hyperlink" xfId="1345" builtinId="8" hidden="1"/>
    <cellStyle name="Hyperlink" xfId="1347" builtinId="8" hidden="1"/>
    <cellStyle name="Hyperlink" xfId="1349" builtinId="8" hidden="1"/>
    <cellStyle name="Hyperlink" xfId="1351" builtinId="8" hidden="1"/>
    <cellStyle name="Hyperlink" xfId="1353" builtinId="8" hidden="1"/>
    <cellStyle name="Hyperlink" xfId="1355" builtinId="8" hidden="1"/>
    <cellStyle name="Hyperlink" xfId="1357" builtinId="8" hidden="1"/>
    <cellStyle name="Hyperlink" xfId="1359" builtinId="8" hidden="1"/>
    <cellStyle name="Hyperlink" xfId="1361" builtinId="8" hidden="1"/>
    <cellStyle name="Hyperlink" xfId="1363" builtinId="8" hidden="1"/>
    <cellStyle name="Hyperlink" xfId="1365" builtinId="8" hidden="1"/>
    <cellStyle name="Hyperlink" xfId="1367" builtinId="8" hidden="1"/>
    <cellStyle name="Hyperlink" xfId="1369" builtinId="8" hidden="1"/>
    <cellStyle name="Hyperlink" xfId="1371" builtinId="8" hidden="1"/>
    <cellStyle name="Hyperlink" xfId="1373" builtinId="8" hidden="1"/>
    <cellStyle name="Hyperlink" xfId="1375" builtinId="8" hidden="1"/>
    <cellStyle name="Hyperlink" xfId="1377" builtinId="8" hidden="1"/>
    <cellStyle name="Hyperlink" xfId="1379" builtinId="8" hidden="1"/>
    <cellStyle name="Hyperlink" xfId="1381" builtinId="8" hidden="1"/>
    <cellStyle name="Hyperlink" xfId="1383" builtinId="8" hidden="1"/>
    <cellStyle name="Hyperlink" xfId="1385" builtinId="8" hidden="1"/>
    <cellStyle name="Hyperlink" xfId="1387" builtinId="8" hidden="1"/>
    <cellStyle name="Hyperlink" xfId="1389" builtinId="8" hidden="1"/>
    <cellStyle name="Hyperlink" xfId="1391" builtinId="8" hidden="1"/>
    <cellStyle name="Hyperlink" xfId="1393" builtinId="8" hidden="1"/>
    <cellStyle name="Hyperlink" xfId="1395" builtinId="8" hidden="1"/>
    <cellStyle name="Hyperlink" xfId="1397" builtinId="8" hidden="1"/>
    <cellStyle name="Hyperlink" xfId="1399" builtinId="8" hidden="1"/>
    <cellStyle name="Hyperlink" xfId="1401" builtinId="8" hidden="1"/>
    <cellStyle name="Hyperlink" xfId="1403" builtinId="8" hidden="1"/>
    <cellStyle name="Hyperlink" xfId="1405" builtinId="8" hidden="1"/>
    <cellStyle name="Hyperlink" xfId="1407" builtinId="8" hidden="1"/>
    <cellStyle name="Hyperlink" xfId="1409" builtinId="8" hidden="1"/>
    <cellStyle name="Hyperlink" xfId="1411" builtinId="8" hidden="1"/>
    <cellStyle name="Hyperlink" xfId="1413" builtinId="8" hidden="1"/>
    <cellStyle name="Hyperlink" xfId="1415" builtinId="8" hidden="1"/>
    <cellStyle name="Hyperlink" xfId="1417" builtinId="8" hidden="1"/>
    <cellStyle name="Hyperlink" xfId="1419" builtinId="8" hidden="1"/>
    <cellStyle name="Hyperlink" xfId="1421" builtinId="8" hidden="1"/>
    <cellStyle name="Hyperlink" xfId="1423" builtinId="8" hidden="1"/>
    <cellStyle name="Hyperlink" xfId="1425" builtinId="8" hidden="1"/>
    <cellStyle name="Hyperlink" xfId="1427" builtinId="8" hidden="1"/>
    <cellStyle name="Hyperlink" xfId="1429" builtinId="8" hidden="1"/>
    <cellStyle name="Hyperlink" xfId="1431" builtinId="8" hidden="1"/>
    <cellStyle name="Hyperlink" xfId="1433" builtinId="8" hidden="1"/>
    <cellStyle name="Hyperlink" xfId="1435" builtinId="8" hidden="1"/>
    <cellStyle name="Hyperlink" xfId="1437" builtinId="8" hidden="1"/>
    <cellStyle name="Hyperlink" xfId="1439" builtinId="8" hidden="1"/>
    <cellStyle name="Hyperlink" xfId="1441" builtinId="8" hidden="1"/>
    <cellStyle name="Hyperlink" xfId="1443" builtinId="8" hidden="1"/>
    <cellStyle name="Hyperlink" xfId="1445" builtinId="8" hidden="1"/>
    <cellStyle name="Hyperlink" xfId="1447" builtinId="8" hidden="1"/>
    <cellStyle name="Hyperlink" xfId="1449" builtinId="8" hidden="1"/>
    <cellStyle name="Hyperlink" xfId="1451" builtinId="8" hidden="1"/>
    <cellStyle name="Hyperlink" xfId="1453" builtinId="8" hidden="1"/>
    <cellStyle name="Hyperlink" xfId="1455" builtinId="8" hidden="1"/>
    <cellStyle name="Hyperlink" xfId="1457" builtinId="8" hidden="1"/>
    <cellStyle name="Hyperlink" xfId="1459" builtinId="8" hidden="1"/>
    <cellStyle name="Hyperlink" xfId="1461" builtinId="8" hidden="1"/>
    <cellStyle name="Hyperlink" xfId="1463" builtinId="8" hidden="1"/>
    <cellStyle name="Hyperlink" xfId="1465" builtinId="8" hidden="1"/>
    <cellStyle name="Hyperlink" xfId="1467" builtinId="8" hidden="1"/>
    <cellStyle name="Hyperlink" xfId="1469" builtinId="8" hidden="1"/>
    <cellStyle name="Hyperlink" xfId="1471" builtinId="8" hidden="1"/>
    <cellStyle name="Hyperlink" xfId="1473" builtinId="8" hidden="1"/>
    <cellStyle name="Hyperlink" xfId="1475" builtinId="8" hidden="1"/>
    <cellStyle name="Hyperlink" xfId="1477" builtinId="8" hidden="1"/>
    <cellStyle name="Hyperlink" xfId="1479" builtinId="8" hidden="1"/>
    <cellStyle name="Hyperlink" xfId="1481" builtinId="8" hidden="1"/>
    <cellStyle name="Hyperlink" xfId="1483" builtinId="8" hidden="1"/>
    <cellStyle name="Hyperlink" xfId="1485" builtinId="8" hidden="1"/>
    <cellStyle name="Hyperlink" xfId="1487" builtinId="8" hidden="1"/>
    <cellStyle name="Hyperlink" xfId="1489" builtinId="8" hidden="1"/>
    <cellStyle name="Hyperlink" xfId="1491" builtinId="8" hidden="1"/>
    <cellStyle name="Hyperlink" xfId="1493" builtinId="8" hidden="1"/>
    <cellStyle name="Hyperlink" xfId="1495" builtinId="8" hidden="1"/>
    <cellStyle name="Hyperlink" xfId="1497" builtinId="8" hidden="1"/>
    <cellStyle name="Hyperlink" xfId="1499" builtinId="8" hidden="1"/>
    <cellStyle name="Hyperlink" xfId="1501" builtinId="8" hidden="1"/>
    <cellStyle name="Hyperlink" xfId="1503" builtinId="8" hidden="1"/>
    <cellStyle name="Hyperlink" xfId="1505" builtinId="8" hidden="1"/>
    <cellStyle name="Hyperlink" xfId="1507" builtinId="8" hidden="1"/>
    <cellStyle name="Hyperlink" xfId="1509" builtinId="8" hidden="1"/>
    <cellStyle name="Hyperlink" xfId="1511" builtinId="8" hidden="1"/>
    <cellStyle name="Hyperlink" xfId="1513" builtinId="8" hidden="1"/>
    <cellStyle name="Hyperlink" xfId="1515" builtinId="8" hidden="1"/>
    <cellStyle name="Hyperlink" xfId="1517" builtinId="8" hidden="1"/>
    <cellStyle name="Hyperlink" xfId="1519" builtinId="8" hidden="1"/>
    <cellStyle name="Hyperlink" xfId="1521" builtinId="8" hidden="1"/>
    <cellStyle name="Hyperlink" xfId="1523" builtinId="8" hidden="1"/>
    <cellStyle name="Hyperlink" xfId="1525" builtinId="8" hidden="1"/>
    <cellStyle name="Hyperlink" xfId="1527" builtinId="8" hidden="1"/>
    <cellStyle name="Hyperlink" xfId="1529" builtinId="8" hidden="1"/>
    <cellStyle name="Hyperlink" xfId="1531" builtinId="8" hidden="1"/>
    <cellStyle name="Hyperlink" xfId="1533" builtinId="8" hidden="1"/>
    <cellStyle name="Hyperlink" xfId="1535" builtinId="8" hidden="1"/>
    <cellStyle name="Hyperlink" xfId="1537" builtinId="8" hidden="1"/>
    <cellStyle name="Hyperlink" xfId="1539" builtinId="8" hidden="1"/>
    <cellStyle name="Hyperlink" xfId="1541" builtinId="8" hidden="1"/>
    <cellStyle name="Hyperlink" xfId="1543" builtinId="8" hidden="1"/>
    <cellStyle name="Hyperlink" xfId="1545" builtinId="8" hidden="1"/>
    <cellStyle name="Hyperlink" xfId="1547" builtinId="8" hidden="1"/>
    <cellStyle name="Hyperlink" xfId="1549" builtinId="8" hidden="1"/>
    <cellStyle name="Hyperlink" xfId="1551" builtinId="8" hidden="1"/>
    <cellStyle name="Hyperlink" xfId="1553" builtinId="8" hidden="1"/>
    <cellStyle name="Hyperlink" xfId="1555" builtinId="8" hidden="1"/>
    <cellStyle name="Hyperlink" xfId="1557" builtinId="8" hidden="1"/>
    <cellStyle name="Hyperlink" xfId="1559" builtinId="8" hidden="1"/>
    <cellStyle name="Hyperlink" xfId="1561" builtinId="8" hidden="1"/>
    <cellStyle name="Hyperlink" xfId="1563" builtinId="8" hidden="1"/>
    <cellStyle name="Hyperlink" xfId="1565" builtinId="8" hidden="1"/>
    <cellStyle name="Hyperlink" xfId="1567" builtinId="8" hidden="1"/>
    <cellStyle name="Hyperlink" xfId="1569" builtinId="8" hidden="1"/>
    <cellStyle name="Hyperlink" xfId="1571" builtinId="8" hidden="1"/>
    <cellStyle name="Hyperlink" xfId="1573" builtinId="8" hidden="1"/>
    <cellStyle name="Hyperlink" xfId="1575" builtinId="8" hidden="1"/>
    <cellStyle name="Hyperlink" xfId="1577" builtinId="8" hidden="1"/>
    <cellStyle name="Hyperlink" xfId="1579" builtinId="8" hidden="1"/>
    <cellStyle name="Hyperlink" xfId="1581" builtinId="8" hidden="1"/>
    <cellStyle name="Hyperlink" xfId="1583" builtinId="8" hidden="1"/>
    <cellStyle name="Hyperlink" xfId="1585" builtinId="8" hidden="1"/>
    <cellStyle name="Hyperlink" xfId="1587" builtinId="8" hidden="1"/>
    <cellStyle name="Hyperlink" xfId="1589" builtinId="8" hidden="1"/>
    <cellStyle name="Hyperlink" xfId="1591" builtinId="8" hidden="1"/>
    <cellStyle name="Hyperlink" xfId="1593" builtinId="8" hidden="1"/>
    <cellStyle name="Hyperlink" xfId="1595" builtinId="8" hidden="1"/>
    <cellStyle name="Hyperlink" xfId="1597" builtinId="8" hidden="1"/>
    <cellStyle name="Hyperlink" xfId="1599" builtinId="8" hidden="1"/>
    <cellStyle name="Hyperlink" xfId="1601" builtinId="8" hidden="1"/>
    <cellStyle name="Hyperlink" xfId="1603" builtinId="8" hidden="1"/>
    <cellStyle name="Hyperlink" xfId="1605" builtinId="8" hidden="1"/>
    <cellStyle name="Hyperlink" xfId="1607" builtinId="8" hidden="1"/>
    <cellStyle name="Hyperlink" xfId="1609" builtinId="8" hidden="1"/>
    <cellStyle name="Hyperlink" xfId="1611" builtinId="8" hidden="1"/>
    <cellStyle name="Hyperlink" xfId="1613" builtinId="8" hidden="1"/>
    <cellStyle name="Hyperlink" xfId="1615" builtinId="8" hidden="1"/>
    <cellStyle name="Hyperlink" xfId="1617" builtinId="8" hidden="1"/>
    <cellStyle name="Hyperlink" xfId="1619" builtinId="8" hidden="1"/>
    <cellStyle name="Hyperlink" xfId="1621" builtinId="8" hidden="1"/>
    <cellStyle name="Hyperlink" xfId="1623" builtinId="8" hidden="1"/>
    <cellStyle name="Hyperlink" xfId="1625" builtinId="8" hidden="1"/>
    <cellStyle name="Hyperlink" xfId="1627" builtinId="8" hidden="1"/>
    <cellStyle name="Hyperlink" xfId="1629" builtinId="8" hidden="1"/>
    <cellStyle name="Hyperlink" xfId="1631" builtinId="8" hidden="1"/>
    <cellStyle name="Hyperlink" xfId="1633" builtinId="8" hidden="1"/>
    <cellStyle name="Hyperlink" xfId="1635" builtinId="8" hidden="1"/>
    <cellStyle name="Hyperlink" xfId="1637" builtinId="8" hidden="1"/>
    <cellStyle name="Hyperlink" xfId="1639" builtinId="8" hidden="1"/>
    <cellStyle name="Hyperlink" xfId="1641" builtinId="8" hidden="1"/>
    <cellStyle name="Hyperlink" xfId="1643" builtinId="8" hidden="1"/>
    <cellStyle name="Hyperlink" xfId="1645" builtinId="8" hidden="1"/>
    <cellStyle name="Hyperlink" xfId="1647" builtinId="8" hidden="1"/>
    <cellStyle name="Hyperlink" xfId="1649" builtinId="8" hidden="1"/>
    <cellStyle name="Hyperlink" xfId="1651" builtinId="8" hidden="1"/>
    <cellStyle name="Hyperlink" xfId="1653" builtinId="8" hidden="1"/>
    <cellStyle name="Hyperlink" xfId="1655" builtinId="8" hidden="1"/>
    <cellStyle name="Hyperlink" xfId="1657" builtinId="8" hidden="1"/>
    <cellStyle name="Hyperlink" xfId="1659" builtinId="8" hidden="1"/>
    <cellStyle name="Hyperlink" xfId="1661" builtinId="8" hidden="1"/>
    <cellStyle name="Hyperlink" xfId="1663" builtinId="8" hidden="1"/>
    <cellStyle name="Hyperlink" xfId="1665" builtinId="8" hidden="1"/>
    <cellStyle name="Hyperlink" xfId="1667" builtinId="8" hidden="1"/>
    <cellStyle name="Hyperlink" xfId="1669" builtinId="8" hidden="1"/>
    <cellStyle name="Hyperlink" xfId="1671" builtinId="8" hidden="1"/>
    <cellStyle name="Hyperlink" xfId="1673" builtinId="8"/>
    <cellStyle name="Hyperlink 2" xfId="257"/>
    <cellStyle name="Hyperlink 2 2" xfId="1699"/>
    <cellStyle name="Hyperlink 2 2 2" xfId="1700"/>
    <cellStyle name="Normal" xfId="0" builtinId="0"/>
    <cellStyle name="Normal 2" xfId="1701"/>
    <cellStyle name="Normal 2 2" xfId="258"/>
    <cellStyle name="Normal 3" xfId="1702"/>
    <cellStyle name="Normal 4" xfId="1703"/>
    <cellStyle name="Normal 5" xfId="1704"/>
    <cellStyle name="Normal 5 2" xfId="1705"/>
    <cellStyle name="Normal 6" xfId="1706"/>
    <cellStyle name="Percent" xfId="1776" builtinId="5"/>
    <cellStyle name="Percent 2" xfId="1707"/>
    <cellStyle name="Percent 3" xfId="1708"/>
    <cellStyle name="Percent 4" xfId="1709"/>
    <cellStyle name="Red" xfId="1710"/>
    <cellStyle name="Sheet Title" xfId="1711"/>
  </cellStyles>
  <dxfs count="30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auto="1"/>
      </font>
      <fill>
        <patternFill patternType="none">
          <fgColor indexed="64"/>
          <bgColor auto="1"/>
        </patternFill>
      </fill>
    </dxf>
    <dxf>
      <font>
        <color rgb="FF9C0006"/>
      </font>
      <fill>
        <patternFill>
          <bgColor rgb="FFFFC7CE"/>
        </patternFill>
      </fill>
    </dxf>
    <dxf>
      <font>
        <color rgb="FF9C0006"/>
      </font>
      <fill>
        <patternFill>
          <bgColor rgb="FFFFC7CE"/>
        </patternFill>
      </fill>
    </dxf>
    <dxf>
      <font>
        <b/>
        <i val="0"/>
        <color auto="1"/>
      </font>
      <fill>
        <patternFill patternType="none">
          <fgColor indexed="64"/>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s>
  <tableStyles count="0" defaultTableStyle="TableStyleMedium9" defaultPivotStyle="PivotStyleMedium4"/>
  <colors>
    <mruColors>
      <color rgb="FF3660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pageSetUpPr fitToPage="1"/>
  </sheetPr>
  <dimension ref="A1:P18"/>
  <sheetViews>
    <sheetView showGridLines="0" tabSelected="1" workbookViewId="0">
      <selection sqref="A1:E1"/>
    </sheetView>
  </sheetViews>
  <sheetFormatPr baseColWidth="10" defaultColWidth="11" defaultRowHeight="15" x14ac:dyDescent="0"/>
  <cols>
    <col min="1" max="1" width="18.1640625" style="6" customWidth="1"/>
    <col min="2" max="5" width="11" style="6"/>
    <col min="6" max="6" width="11" style="6" customWidth="1"/>
    <col min="7" max="8" width="11" style="6"/>
    <col min="9" max="16" width="11" style="2"/>
  </cols>
  <sheetData>
    <row r="1" spans="1:9" s="2" customFormat="1" ht="19">
      <c r="A1" s="190" t="s">
        <v>483</v>
      </c>
      <c r="B1" s="191"/>
      <c r="C1" s="191"/>
      <c r="D1" s="191"/>
      <c r="E1" s="191"/>
      <c r="F1" s="1"/>
      <c r="G1" s="1"/>
      <c r="H1" s="1"/>
    </row>
    <row r="2" spans="1:9" s="2" customFormat="1" ht="15" customHeight="1">
      <c r="A2" s="194" t="s">
        <v>321</v>
      </c>
      <c r="B2" s="194"/>
      <c r="C2" s="194"/>
      <c r="D2" s="7"/>
      <c r="E2" s="7"/>
      <c r="F2" s="7"/>
      <c r="G2" s="7"/>
      <c r="H2" s="7"/>
    </row>
    <row r="3" spans="1:9" s="2" customFormat="1">
      <c r="A3" s="127"/>
      <c r="B3" s="1"/>
      <c r="C3" s="1"/>
      <c r="D3" s="1"/>
      <c r="E3" s="1"/>
      <c r="F3" s="1"/>
      <c r="G3" s="1"/>
      <c r="H3" s="1"/>
    </row>
    <row r="4" spans="1:9" s="2" customFormat="1" ht="15.75" customHeight="1">
      <c r="A4" s="193" t="s">
        <v>490</v>
      </c>
      <c r="B4" s="193"/>
      <c r="C4" s="193"/>
      <c r="D4" s="193"/>
      <c r="E4" s="193"/>
      <c r="F4" s="193"/>
      <c r="G4" s="182"/>
      <c r="H4" s="182"/>
      <c r="I4" s="182"/>
    </row>
    <row r="5" spans="1:9" s="2" customFormat="1" ht="88" customHeight="1">
      <c r="A5" s="192" t="s">
        <v>481</v>
      </c>
      <c r="B5" s="192"/>
      <c r="C5" s="192"/>
      <c r="D5" s="192"/>
      <c r="E5" s="192"/>
      <c r="F5" s="192"/>
      <c r="G5" s="181"/>
      <c r="H5" s="181"/>
      <c r="I5" s="181"/>
    </row>
    <row r="6" spans="1:9" s="2" customFormat="1" ht="61" customHeight="1">
      <c r="A6" s="5"/>
      <c r="B6" s="5"/>
      <c r="C6" s="5"/>
      <c r="D6" s="5"/>
      <c r="E6" s="5"/>
      <c r="F6" s="5"/>
      <c r="G6" s="5"/>
      <c r="H6" s="5"/>
    </row>
    <row r="7" spans="1:9" s="2" customFormat="1">
      <c r="A7" s="3"/>
      <c r="B7" s="5"/>
      <c r="C7" s="5"/>
      <c r="D7" s="5"/>
      <c r="E7" s="5"/>
      <c r="F7" s="5"/>
      <c r="G7" s="5"/>
      <c r="H7" s="5"/>
    </row>
    <row r="8" spans="1:9" s="2" customFormat="1">
      <c r="A8" s="3"/>
      <c r="B8" s="4"/>
      <c r="C8" s="1"/>
      <c r="D8" s="1"/>
      <c r="E8" s="1"/>
      <c r="F8" s="1"/>
      <c r="G8" s="1"/>
      <c r="H8" s="1"/>
    </row>
    <row r="9" spans="1:9" s="2" customFormat="1">
      <c r="A9" s="3"/>
      <c r="B9" s="5"/>
      <c r="C9" s="5"/>
      <c r="D9" s="5"/>
      <c r="E9" s="5"/>
      <c r="F9" s="5"/>
      <c r="G9" s="5"/>
      <c r="H9" s="5"/>
    </row>
    <row r="10" spans="1:9" s="2" customFormat="1">
      <c r="A10" s="3"/>
      <c r="B10" s="4"/>
      <c r="C10" s="1"/>
      <c r="D10" s="1"/>
      <c r="E10" s="1"/>
      <c r="F10" s="1"/>
      <c r="G10" s="1"/>
      <c r="H10" s="1"/>
    </row>
    <row r="11" spans="1:9" s="2" customFormat="1">
      <c r="A11" s="3"/>
      <c r="B11" s="5"/>
      <c r="C11" s="5"/>
      <c r="D11" s="5"/>
      <c r="E11" s="5"/>
      <c r="F11" s="5"/>
      <c r="G11" s="5"/>
      <c r="H11" s="5"/>
    </row>
    <row r="12" spans="1:9" s="2" customFormat="1">
      <c r="A12" s="3"/>
      <c r="B12" s="5"/>
      <c r="C12" s="1"/>
      <c r="D12" s="1"/>
      <c r="E12" s="1"/>
      <c r="F12" s="1"/>
      <c r="G12" s="1"/>
      <c r="H12" s="1"/>
    </row>
    <row r="13" spans="1:9" s="2" customFormat="1">
      <c r="A13" s="3"/>
      <c r="B13" s="5"/>
      <c r="C13" s="5"/>
      <c r="D13" s="5"/>
      <c r="E13" s="5"/>
      <c r="F13" s="5"/>
      <c r="G13" s="5"/>
      <c r="H13" s="5"/>
    </row>
    <row r="14" spans="1:9" s="2" customFormat="1">
      <c r="A14" s="1"/>
      <c r="B14" s="1"/>
      <c r="C14" s="1"/>
      <c r="D14" s="1"/>
      <c r="E14" s="1"/>
      <c r="F14" s="1"/>
      <c r="G14" s="1"/>
      <c r="H14" s="1"/>
    </row>
    <row r="15" spans="1:9" s="2" customFormat="1">
      <c r="A15" s="5"/>
      <c r="B15" s="5"/>
      <c r="C15" s="5"/>
      <c r="D15" s="5"/>
      <c r="E15" s="5"/>
      <c r="F15" s="5"/>
      <c r="G15" s="5"/>
      <c r="H15" s="5"/>
    </row>
    <row r="16" spans="1:9" s="2" customFormat="1">
      <c r="A16" s="6"/>
      <c r="B16" s="6"/>
      <c r="C16" s="6"/>
      <c r="D16" s="6"/>
      <c r="E16" s="6"/>
      <c r="F16" s="6"/>
      <c r="G16" s="6"/>
      <c r="H16" s="6"/>
    </row>
    <row r="17" spans="1:8" s="2" customFormat="1">
      <c r="A17" s="6"/>
      <c r="B17" s="6"/>
      <c r="C17" s="6"/>
      <c r="D17" s="6"/>
      <c r="E17" s="6"/>
      <c r="F17" s="6"/>
      <c r="G17" s="6"/>
      <c r="H17" s="6"/>
    </row>
    <row r="18" spans="1:8" s="2" customFormat="1">
      <c r="A18" s="6"/>
      <c r="B18" s="6"/>
      <c r="C18" s="6"/>
      <c r="D18" s="6"/>
      <c r="E18" s="6"/>
      <c r="F18" s="6"/>
      <c r="G18" s="6"/>
      <c r="H18" s="6"/>
    </row>
  </sheetData>
  <mergeCells count="4">
    <mergeCell ref="A1:E1"/>
    <mergeCell ref="A5:F5"/>
    <mergeCell ref="A4:F4"/>
    <mergeCell ref="A2:C2"/>
  </mergeCells>
  <phoneticPr fontId="12" type="noConversion"/>
  <pageMargins left="0.75" right="0.75" top="1" bottom="1" header="0.5" footer="0.5"/>
  <pageSetup fitToHeight="0"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pageSetUpPr fitToPage="1"/>
  </sheetPr>
  <dimension ref="A1:G1305"/>
  <sheetViews>
    <sheetView view="pageBreakPreview" workbookViewId="0">
      <selection sqref="A1:F1"/>
    </sheetView>
  </sheetViews>
  <sheetFormatPr baseColWidth="10" defaultColWidth="11" defaultRowHeight="15" x14ac:dyDescent="0"/>
  <cols>
    <col min="1" max="1" width="27.33203125" style="9" customWidth="1"/>
    <col min="2" max="2" width="29.1640625" style="10" customWidth="1"/>
    <col min="3" max="3" width="9.33203125" style="10" customWidth="1"/>
    <col min="4" max="6" width="9.33203125" style="20" customWidth="1"/>
    <col min="7" max="7" width="8.83203125" style="20" customWidth="1"/>
  </cols>
  <sheetData>
    <row r="1" spans="1:7" s="8" customFormat="1" ht="19">
      <c r="A1" s="298" t="s">
        <v>317</v>
      </c>
      <c r="B1" s="298"/>
      <c r="C1" s="298"/>
      <c r="D1" s="298"/>
      <c r="E1" s="298"/>
      <c r="F1" s="298"/>
      <c r="G1" s="18"/>
    </row>
    <row r="2" spans="1:7" ht="16.25" customHeight="1">
      <c r="A2" s="303" t="str">
        <f>Introduction!A2&amp;" Frequencies and Comparative Frequencies"</f>
        <v>Hobart and William Smith Colleges Frequencies and Comparative Frequencies</v>
      </c>
      <c r="B2" s="303"/>
      <c r="C2" s="303"/>
      <c r="D2" s="303"/>
      <c r="E2" s="303"/>
      <c r="F2" s="303"/>
      <c r="G2" s="17"/>
    </row>
    <row r="3" spans="1:7" ht="31" customHeight="1">
      <c r="A3" s="27"/>
      <c r="B3" s="28"/>
      <c r="C3" s="299" t="s">
        <v>491</v>
      </c>
      <c r="D3" s="300"/>
      <c r="E3" s="301" t="s">
        <v>316</v>
      </c>
      <c r="F3" s="302"/>
      <c r="G3" s="19"/>
    </row>
    <row r="4" spans="1:7">
      <c r="A4" s="205" t="s">
        <v>326</v>
      </c>
      <c r="B4" s="206"/>
      <c r="C4" s="206"/>
      <c r="D4" s="206"/>
      <c r="E4" s="206"/>
      <c r="F4" s="207"/>
      <c r="G4"/>
    </row>
    <row r="5" spans="1:7">
      <c r="A5" s="228" t="s">
        <v>24</v>
      </c>
      <c r="B5" s="229"/>
      <c r="C5" s="88">
        <v>89</v>
      </c>
      <c r="D5" s="89">
        <v>0.58599999999999997</v>
      </c>
      <c r="E5" s="85">
        <v>596</v>
      </c>
      <c r="F5" s="90">
        <v>0.59399999999999997</v>
      </c>
      <c r="G5"/>
    </row>
    <row r="6" spans="1:7">
      <c r="A6" s="226" t="s">
        <v>25</v>
      </c>
      <c r="B6" s="227"/>
      <c r="C6" s="91">
        <v>12</v>
      </c>
      <c r="D6" s="92">
        <v>7.9000000000000001E-2</v>
      </c>
      <c r="E6" s="84">
        <v>97</v>
      </c>
      <c r="F6" s="93">
        <v>9.7000000000000003E-2</v>
      </c>
      <c r="G6"/>
    </row>
    <row r="7" spans="1:7">
      <c r="A7" s="226" t="s">
        <v>26</v>
      </c>
      <c r="B7" s="227"/>
      <c r="C7" s="91">
        <v>24</v>
      </c>
      <c r="D7" s="92">
        <v>0.158</v>
      </c>
      <c r="E7" s="84">
        <v>168</v>
      </c>
      <c r="F7" s="93">
        <v>0.16700000000000001</v>
      </c>
      <c r="G7"/>
    </row>
    <row r="8" spans="1:7">
      <c r="A8" s="226" t="s">
        <v>27</v>
      </c>
      <c r="B8" s="227"/>
      <c r="C8" s="91">
        <v>0</v>
      </c>
      <c r="D8" s="92">
        <v>0</v>
      </c>
      <c r="E8" s="84">
        <v>3</v>
      </c>
      <c r="F8" s="93">
        <v>3.0000000000000001E-3</v>
      </c>
      <c r="G8"/>
    </row>
    <row r="9" spans="1:7" ht="30" customHeight="1">
      <c r="A9" s="252" t="s">
        <v>327</v>
      </c>
      <c r="B9" s="227"/>
      <c r="C9" s="91">
        <v>15</v>
      </c>
      <c r="D9" s="92">
        <v>9.9000000000000005E-2</v>
      </c>
      <c r="E9" s="84">
        <v>48</v>
      </c>
      <c r="F9" s="93">
        <v>4.8000000000000001E-2</v>
      </c>
      <c r="G9"/>
    </row>
    <row r="10" spans="1:7">
      <c r="A10" s="295" t="s">
        <v>28</v>
      </c>
      <c r="B10" s="220"/>
      <c r="C10" s="91">
        <v>7</v>
      </c>
      <c r="D10" s="92">
        <v>4.5999999999999999E-2</v>
      </c>
      <c r="E10" s="84">
        <v>52</v>
      </c>
      <c r="F10" s="93">
        <v>5.1999999999999998E-2</v>
      </c>
      <c r="G10"/>
    </row>
    <row r="11" spans="1:7" ht="30" customHeight="1">
      <c r="A11" s="295" t="s">
        <v>29</v>
      </c>
      <c r="B11" s="220"/>
      <c r="C11" s="91">
        <v>4</v>
      </c>
      <c r="D11" s="92">
        <v>2.5999999999999999E-2</v>
      </c>
      <c r="E11" s="84">
        <v>30</v>
      </c>
      <c r="F11" s="93">
        <v>0.03</v>
      </c>
      <c r="G11"/>
    </row>
    <row r="12" spans="1:7" ht="30" customHeight="1">
      <c r="A12" s="296" t="s">
        <v>303</v>
      </c>
      <c r="B12" s="220"/>
      <c r="C12" s="94">
        <v>1</v>
      </c>
      <c r="D12" s="95">
        <v>7.0000000000000001E-3</v>
      </c>
      <c r="E12" s="87">
        <v>10</v>
      </c>
      <c r="F12" s="96">
        <v>0.01</v>
      </c>
      <c r="G12"/>
    </row>
    <row r="13" spans="1:7">
      <c r="A13" s="224" t="s">
        <v>0</v>
      </c>
      <c r="B13" s="225"/>
      <c r="C13" s="97">
        <v>152</v>
      </c>
      <c r="D13" s="98">
        <v>1</v>
      </c>
      <c r="E13" s="86">
        <v>1004</v>
      </c>
      <c r="F13" s="99">
        <v>1</v>
      </c>
      <c r="G13"/>
    </row>
    <row r="14" spans="1:7" ht="33" customHeight="1">
      <c r="A14" s="205" t="s">
        <v>462</v>
      </c>
      <c r="B14" s="206"/>
      <c r="C14" s="206"/>
      <c r="D14" s="206"/>
      <c r="E14" s="206"/>
      <c r="F14" s="207"/>
      <c r="G14"/>
    </row>
    <row r="15" spans="1:7">
      <c r="A15" s="257" t="s">
        <v>328</v>
      </c>
      <c r="B15" s="229"/>
      <c r="C15" s="88">
        <v>15</v>
      </c>
      <c r="D15" s="89">
        <f>C15/$C$29</f>
        <v>0.10344827586206896</v>
      </c>
      <c r="E15" s="85">
        <v>92</v>
      </c>
      <c r="F15" s="90">
        <f>E15/$E$29</f>
        <v>9.5933263816475489E-2</v>
      </c>
      <c r="G15"/>
    </row>
    <row r="16" spans="1:7">
      <c r="A16" s="252" t="s">
        <v>329</v>
      </c>
      <c r="B16" s="227"/>
      <c r="C16" s="91">
        <v>3</v>
      </c>
      <c r="D16" s="92">
        <f t="shared" ref="D16:D28" si="0">C16/$C$29</f>
        <v>2.0689655172413793E-2</v>
      </c>
      <c r="E16" s="84">
        <v>27</v>
      </c>
      <c r="F16" s="93">
        <f t="shared" ref="F16:F28" si="1">E16/$E$29</f>
        <v>2.8154327424400417E-2</v>
      </c>
      <c r="G16"/>
    </row>
    <row r="17" spans="1:7">
      <c r="A17" s="252" t="s">
        <v>330</v>
      </c>
      <c r="B17" s="227"/>
      <c r="C17" s="91">
        <v>8</v>
      </c>
      <c r="D17" s="92">
        <f t="shared" si="0"/>
        <v>5.5172413793103448E-2</v>
      </c>
      <c r="E17" s="84">
        <v>45</v>
      </c>
      <c r="F17" s="93">
        <f t="shared" si="1"/>
        <v>4.692387904066736E-2</v>
      </c>
      <c r="G17"/>
    </row>
    <row r="18" spans="1:7">
      <c r="A18" s="226" t="s">
        <v>30</v>
      </c>
      <c r="B18" s="227"/>
      <c r="C18" s="91">
        <v>6</v>
      </c>
      <c r="D18" s="92">
        <f t="shared" si="0"/>
        <v>4.1379310344827586E-2</v>
      </c>
      <c r="E18" s="84">
        <v>30</v>
      </c>
      <c r="F18" s="93">
        <f t="shared" si="1"/>
        <v>3.1282586027111578E-2</v>
      </c>
      <c r="G18"/>
    </row>
    <row r="19" spans="1:7">
      <c r="A19" s="252" t="s">
        <v>331</v>
      </c>
      <c r="B19" s="227"/>
      <c r="C19" s="91">
        <v>0</v>
      </c>
      <c r="D19" s="92">
        <f t="shared" si="0"/>
        <v>0</v>
      </c>
      <c r="E19" s="84">
        <v>4</v>
      </c>
      <c r="F19" s="93">
        <f t="shared" si="1"/>
        <v>4.1710114702815434E-3</v>
      </c>
      <c r="G19"/>
    </row>
    <row r="20" spans="1:7" ht="31" customHeight="1">
      <c r="A20" s="252" t="s">
        <v>461</v>
      </c>
      <c r="B20" s="227"/>
      <c r="C20" s="91">
        <v>5</v>
      </c>
      <c r="D20" s="92">
        <f t="shared" si="0"/>
        <v>3.4482758620689655E-2</v>
      </c>
      <c r="E20" s="84">
        <v>56</v>
      </c>
      <c r="F20" s="93">
        <f t="shared" si="1"/>
        <v>5.8394160583941604E-2</v>
      </c>
      <c r="G20"/>
    </row>
    <row r="21" spans="1:7">
      <c r="A21" s="252" t="s">
        <v>332</v>
      </c>
      <c r="B21" s="227"/>
      <c r="C21" s="91">
        <v>2</v>
      </c>
      <c r="D21" s="92">
        <f t="shared" si="0"/>
        <v>1.3793103448275862E-2</v>
      </c>
      <c r="E21" s="84">
        <v>15</v>
      </c>
      <c r="F21" s="93">
        <f t="shared" si="1"/>
        <v>1.5641293013555789E-2</v>
      </c>
      <c r="G21"/>
    </row>
    <row r="22" spans="1:7" ht="30" customHeight="1">
      <c r="A22" s="252" t="s">
        <v>333</v>
      </c>
      <c r="B22" s="227"/>
      <c r="C22" s="91">
        <v>22</v>
      </c>
      <c r="D22" s="95">
        <f t="shared" si="0"/>
        <v>0.15172413793103448</v>
      </c>
      <c r="E22" s="84">
        <v>151</v>
      </c>
      <c r="F22" s="93">
        <f t="shared" si="1"/>
        <v>0.15745568300312826</v>
      </c>
      <c r="G22"/>
    </row>
    <row r="23" spans="1:7">
      <c r="A23" s="226" t="s">
        <v>31</v>
      </c>
      <c r="B23" s="227"/>
      <c r="C23" s="91">
        <v>2</v>
      </c>
      <c r="D23" s="92">
        <f t="shared" si="0"/>
        <v>1.3793103448275862E-2</v>
      </c>
      <c r="E23" s="84">
        <v>69</v>
      </c>
      <c r="F23" s="93">
        <f t="shared" si="1"/>
        <v>7.1949947862356617E-2</v>
      </c>
      <c r="G23"/>
    </row>
    <row r="24" spans="1:7">
      <c r="A24" s="226" t="s">
        <v>32</v>
      </c>
      <c r="B24" s="227"/>
      <c r="C24" s="91">
        <v>23</v>
      </c>
      <c r="D24" s="92">
        <f t="shared" si="0"/>
        <v>0.15862068965517243</v>
      </c>
      <c r="E24" s="84">
        <v>183</v>
      </c>
      <c r="F24" s="93">
        <f t="shared" si="1"/>
        <v>0.19082377476538059</v>
      </c>
      <c r="G24"/>
    </row>
    <row r="25" spans="1:7">
      <c r="A25" s="295" t="s">
        <v>334</v>
      </c>
      <c r="B25" s="220"/>
      <c r="C25" s="91">
        <v>18</v>
      </c>
      <c r="D25" s="92">
        <f t="shared" si="0"/>
        <v>0.12413793103448276</v>
      </c>
      <c r="E25" s="122">
        <v>171</v>
      </c>
      <c r="F25" s="93">
        <f t="shared" si="1"/>
        <v>0.17831074035453598</v>
      </c>
      <c r="G25"/>
    </row>
    <row r="26" spans="1:7">
      <c r="A26" s="219" t="s">
        <v>335</v>
      </c>
      <c r="B26" s="297"/>
      <c r="C26" s="91">
        <v>13</v>
      </c>
      <c r="D26" s="92">
        <f t="shared" si="0"/>
        <v>8.9655172413793102E-2</v>
      </c>
      <c r="E26" s="122">
        <v>117</v>
      </c>
      <c r="F26" s="93">
        <f t="shared" si="1"/>
        <v>0.12200208550573514</v>
      </c>
      <c r="G26"/>
    </row>
    <row r="27" spans="1:7">
      <c r="A27" s="260" t="s">
        <v>309</v>
      </c>
      <c r="B27" s="227"/>
      <c r="C27" s="91">
        <v>14</v>
      </c>
      <c r="D27" s="92">
        <f t="shared" si="0"/>
        <v>9.6551724137931033E-2</v>
      </c>
      <c r="E27" s="84">
        <v>111</v>
      </c>
      <c r="F27" s="93">
        <f t="shared" si="1"/>
        <v>0.11574556830031282</v>
      </c>
      <c r="G27"/>
    </row>
    <row r="28" spans="1:7">
      <c r="A28" s="282" t="s">
        <v>33</v>
      </c>
      <c r="B28" s="259"/>
      <c r="C28" s="94">
        <v>57</v>
      </c>
      <c r="D28" s="92">
        <f t="shared" si="0"/>
        <v>0.39310344827586208</v>
      </c>
      <c r="E28" s="121">
        <v>288</v>
      </c>
      <c r="F28" s="93">
        <f t="shared" si="1"/>
        <v>0.30031282586027114</v>
      </c>
      <c r="G28"/>
    </row>
    <row r="29" spans="1:7">
      <c r="A29" s="241" t="s">
        <v>337</v>
      </c>
      <c r="B29" s="242"/>
      <c r="C29" s="97">
        <v>145</v>
      </c>
      <c r="D29" s="98"/>
      <c r="E29" s="169">
        <v>959</v>
      </c>
      <c r="F29" s="99"/>
      <c r="G29"/>
    </row>
    <row r="30" spans="1:7" s="29" customFormat="1">
      <c r="A30" s="205" t="s">
        <v>336</v>
      </c>
      <c r="B30" s="206"/>
      <c r="C30" s="206"/>
      <c r="D30" s="206"/>
      <c r="E30" s="206"/>
      <c r="F30" s="207"/>
    </row>
    <row r="31" spans="1:7">
      <c r="A31" s="246" t="s">
        <v>34</v>
      </c>
      <c r="B31" s="32" t="s">
        <v>37</v>
      </c>
      <c r="C31" s="88">
        <v>115</v>
      </c>
      <c r="D31" s="89">
        <v>0.92</v>
      </c>
      <c r="E31" s="85">
        <v>742</v>
      </c>
      <c r="F31" s="90">
        <v>0.89400000000000002</v>
      </c>
      <c r="G31"/>
    </row>
    <row r="32" spans="1:7">
      <c r="A32" s="247"/>
      <c r="B32" s="33" t="s">
        <v>38</v>
      </c>
      <c r="C32" s="91">
        <v>3</v>
      </c>
      <c r="D32" s="92">
        <v>2.4E-2</v>
      </c>
      <c r="E32" s="84">
        <v>46</v>
      </c>
      <c r="F32" s="93">
        <v>5.5E-2</v>
      </c>
      <c r="G32"/>
    </row>
    <row r="33" spans="1:7" ht="15.75" customHeight="1">
      <c r="A33" s="247"/>
      <c r="B33" s="36" t="s">
        <v>39</v>
      </c>
      <c r="C33" s="91">
        <v>5</v>
      </c>
      <c r="D33" s="92">
        <v>0.04</v>
      </c>
      <c r="E33" s="84">
        <v>6</v>
      </c>
      <c r="F33" s="93">
        <v>7.0000000000000001E-3</v>
      </c>
      <c r="G33"/>
    </row>
    <row r="34" spans="1:7" ht="30">
      <c r="A34" s="247"/>
      <c r="B34" s="33" t="s">
        <v>40</v>
      </c>
      <c r="C34" s="91">
        <v>0</v>
      </c>
      <c r="D34" s="92">
        <v>0</v>
      </c>
      <c r="E34" s="84">
        <v>5</v>
      </c>
      <c r="F34" s="93">
        <v>6.0000000000000001E-3</v>
      </c>
      <c r="G34"/>
    </row>
    <row r="35" spans="1:7">
      <c r="A35" s="247"/>
      <c r="B35" s="34" t="s">
        <v>41</v>
      </c>
      <c r="C35" s="94">
        <v>2</v>
      </c>
      <c r="D35" s="95">
        <v>1.6E-2</v>
      </c>
      <c r="E35" s="87">
        <v>31</v>
      </c>
      <c r="F35" s="96">
        <v>3.6999999999999998E-2</v>
      </c>
      <c r="G35"/>
    </row>
    <row r="36" spans="1:7">
      <c r="A36" s="248"/>
      <c r="B36" s="86" t="s">
        <v>0</v>
      </c>
      <c r="C36" s="97">
        <v>125</v>
      </c>
      <c r="D36" s="98">
        <v>1</v>
      </c>
      <c r="E36" s="86">
        <v>830</v>
      </c>
      <c r="F36" s="99">
        <v>1</v>
      </c>
      <c r="G36"/>
    </row>
    <row r="37" spans="1:7">
      <c r="A37" s="246" t="s">
        <v>35</v>
      </c>
      <c r="B37" s="32" t="s">
        <v>37</v>
      </c>
      <c r="C37" s="88">
        <v>57</v>
      </c>
      <c r="D37" s="89">
        <v>0.42199999999999999</v>
      </c>
      <c r="E37" s="85">
        <v>412</v>
      </c>
      <c r="F37" s="90">
        <v>0.47399999999999998</v>
      </c>
      <c r="G37"/>
    </row>
    <row r="38" spans="1:7">
      <c r="A38" s="247"/>
      <c r="B38" s="33" t="s">
        <v>38</v>
      </c>
      <c r="C38" s="91">
        <v>0</v>
      </c>
      <c r="D38" s="92">
        <v>0</v>
      </c>
      <c r="E38" s="84">
        <v>16</v>
      </c>
      <c r="F38" s="93">
        <v>1.7999999999999999E-2</v>
      </c>
      <c r="G38"/>
    </row>
    <row r="39" spans="1:7" ht="15.75" customHeight="1">
      <c r="A39" s="247"/>
      <c r="B39" s="33" t="s">
        <v>39</v>
      </c>
      <c r="C39" s="91">
        <v>15</v>
      </c>
      <c r="D39" s="92">
        <v>0.111</v>
      </c>
      <c r="E39" s="84">
        <v>86</v>
      </c>
      <c r="F39" s="93">
        <v>9.9000000000000005E-2</v>
      </c>
      <c r="G39"/>
    </row>
    <row r="40" spans="1:7" ht="30">
      <c r="A40" s="247"/>
      <c r="B40" s="33" t="s">
        <v>40</v>
      </c>
      <c r="C40" s="91">
        <v>13</v>
      </c>
      <c r="D40" s="92">
        <v>9.6000000000000002E-2</v>
      </c>
      <c r="E40" s="84">
        <v>91</v>
      </c>
      <c r="F40" s="93">
        <v>0.105</v>
      </c>
      <c r="G40"/>
    </row>
    <row r="41" spans="1:7">
      <c r="A41" s="247"/>
      <c r="B41" s="34" t="s">
        <v>41</v>
      </c>
      <c r="C41" s="94">
        <v>50</v>
      </c>
      <c r="D41" s="95">
        <v>0.37</v>
      </c>
      <c r="E41" s="87">
        <v>265</v>
      </c>
      <c r="F41" s="96">
        <v>0.30499999999999999</v>
      </c>
      <c r="G41"/>
    </row>
    <row r="42" spans="1:7">
      <c r="A42" s="248"/>
      <c r="B42" s="86" t="s">
        <v>0</v>
      </c>
      <c r="C42" s="97">
        <v>135</v>
      </c>
      <c r="D42" s="98">
        <v>1</v>
      </c>
      <c r="E42" s="86">
        <v>870</v>
      </c>
      <c r="F42" s="99">
        <v>1</v>
      </c>
      <c r="G42"/>
    </row>
    <row r="43" spans="1:7">
      <c r="A43" s="284" t="s">
        <v>36</v>
      </c>
      <c r="B43" s="35" t="s">
        <v>37</v>
      </c>
      <c r="C43" s="100">
        <v>79</v>
      </c>
      <c r="D43" s="101">
        <v>0.65800000000000003</v>
      </c>
      <c r="E43" s="78">
        <v>628</v>
      </c>
      <c r="F43" s="102">
        <v>0.76100000000000001</v>
      </c>
      <c r="G43"/>
    </row>
    <row r="44" spans="1:7">
      <c r="A44" s="247"/>
      <c r="B44" s="33" t="s">
        <v>38</v>
      </c>
      <c r="C44" s="91">
        <v>0</v>
      </c>
      <c r="D44" s="92">
        <v>0</v>
      </c>
      <c r="E44" s="84">
        <v>7</v>
      </c>
      <c r="F44" s="93">
        <v>8.0000000000000002E-3</v>
      </c>
      <c r="G44"/>
    </row>
    <row r="45" spans="1:7" ht="15.75" customHeight="1">
      <c r="A45" s="247"/>
      <c r="B45" s="33" t="s">
        <v>39</v>
      </c>
      <c r="C45" s="91">
        <v>1</v>
      </c>
      <c r="D45" s="92">
        <v>8.0000000000000002E-3</v>
      </c>
      <c r="E45" s="84">
        <v>15</v>
      </c>
      <c r="F45" s="93">
        <v>1.7999999999999999E-2</v>
      </c>
      <c r="G45"/>
    </row>
    <row r="46" spans="1:7" ht="30">
      <c r="A46" s="247"/>
      <c r="B46" s="33" t="s">
        <v>40</v>
      </c>
      <c r="C46" s="91">
        <v>1</v>
      </c>
      <c r="D46" s="92">
        <v>8.0000000000000002E-3</v>
      </c>
      <c r="E46" s="84">
        <v>8</v>
      </c>
      <c r="F46" s="93">
        <v>0.01</v>
      </c>
      <c r="G46"/>
    </row>
    <row r="47" spans="1:7">
      <c r="A47" s="247"/>
      <c r="B47" s="34" t="s">
        <v>41</v>
      </c>
      <c r="C47" s="94">
        <v>39</v>
      </c>
      <c r="D47" s="95">
        <v>0.32500000000000001</v>
      </c>
      <c r="E47" s="87">
        <v>167</v>
      </c>
      <c r="F47" s="96">
        <v>0.20200000000000001</v>
      </c>
      <c r="G47"/>
    </row>
    <row r="48" spans="1:7">
      <c r="A48" s="247"/>
      <c r="B48" s="87" t="s">
        <v>0</v>
      </c>
      <c r="C48" s="94">
        <v>120</v>
      </c>
      <c r="D48" s="95">
        <v>1</v>
      </c>
      <c r="E48" s="87">
        <v>825</v>
      </c>
      <c r="F48" s="96">
        <v>1</v>
      </c>
      <c r="G48"/>
    </row>
    <row r="49" spans="1:7">
      <c r="A49" s="246" t="s">
        <v>42</v>
      </c>
      <c r="B49" s="32" t="s">
        <v>37</v>
      </c>
      <c r="C49" s="88">
        <v>97</v>
      </c>
      <c r="D49" s="89">
        <v>0.79500000000000004</v>
      </c>
      <c r="E49" s="85">
        <v>631</v>
      </c>
      <c r="F49" s="90">
        <v>0.77400000000000002</v>
      </c>
      <c r="G49"/>
    </row>
    <row r="50" spans="1:7">
      <c r="A50" s="247"/>
      <c r="B50" s="33" t="s">
        <v>38</v>
      </c>
      <c r="C50" s="91">
        <v>0</v>
      </c>
      <c r="D50" s="92">
        <v>0</v>
      </c>
      <c r="E50" s="84">
        <v>3</v>
      </c>
      <c r="F50" s="93">
        <v>4.0000000000000001E-3</v>
      </c>
      <c r="G50"/>
    </row>
    <row r="51" spans="1:7" ht="15" customHeight="1">
      <c r="A51" s="247"/>
      <c r="B51" s="33" t="s">
        <v>39</v>
      </c>
      <c r="C51" s="91">
        <v>6</v>
      </c>
      <c r="D51" s="92">
        <v>4.9000000000000002E-2</v>
      </c>
      <c r="E51" s="84">
        <v>40</v>
      </c>
      <c r="F51" s="93">
        <v>4.9000000000000002E-2</v>
      </c>
      <c r="G51"/>
    </row>
    <row r="52" spans="1:7" ht="30">
      <c r="A52" s="247"/>
      <c r="B52" s="33" t="s">
        <v>40</v>
      </c>
      <c r="C52" s="91">
        <v>3</v>
      </c>
      <c r="D52" s="92">
        <v>2.5000000000000001E-2</v>
      </c>
      <c r="E52" s="84">
        <v>27</v>
      </c>
      <c r="F52" s="93">
        <v>3.3000000000000002E-2</v>
      </c>
      <c r="G52"/>
    </row>
    <row r="53" spans="1:7">
      <c r="A53" s="247"/>
      <c r="B53" s="34" t="s">
        <v>41</v>
      </c>
      <c r="C53" s="94">
        <v>16</v>
      </c>
      <c r="D53" s="95">
        <v>0.13100000000000001</v>
      </c>
      <c r="E53" s="87">
        <v>114</v>
      </c>
      <c r="F53" s="96">
        <v>0.14000000000000001</v>
      </c>
      <c r="G53"/>
    </row>
    <row r="54" spans="1:7">
      <c r="A54" s="248"/>
      <c r="B54" s="86" t="s">
        <v>0</v>
      </c>
      <c r="C54" s="97">
        <v>122</v>
      </c>
      <c r="D54" s="98">
        <v>1</v>
      </c>
      <c r="E54" s="86">
        <v>815</v>
      </c>
      <c r="F54" s="99">
        <v>1</v>
      </c>
      <c r="G54"/>
    </row>
    <row r="55" spans="1:7">
      <c r="A55" s="246" t="s">
        <v>43</v>
      </c>
      <c r="B55" s="32" t="s">
        <v>37</v>
      </c>
      <c r="C55" s="88">
        <v>102</v>
      </c>
      <c r="D55" s="89">
        <v>0.85</v>
      </c>
      <c r="E55" s="167">
        <v>729</v>
      </c>
      <c r="F55" s="90">
        <v>0.92900000000000005</v>
      </c>
      <c r="G55"/>
    </row>
    <row r="56" spans="1:7">
      <c r="A56" s="247"/>
      <c r="B56" s="33" t="s">
        <v>38</v>
      </c>
      <c r="C56" s="91">
        <v>0</v>
      </c>
      <c r="D56" s="92">
        <v>0</v>
      </c>
      <c r="E56" s="168">
        <v>1</v>
      </c>
      <c r="F56" s="93">
        <v>1E-3</v>
      </c>
      <c r="G56"/>
    </row>
    <row r="57" spans="1:7" ht="15.75" customHeight="1">
      <c r="A57" s="247"/>
      <c r="B57" s="33" t="s">
        <v>39</v>
      </c>
      <c r="C57" s="91">
        <v>2</v>
      </c>
      <c r="D57" s="92">
        <v>1.7000000000000001E-2</v>
      </c>
      <c r="E57" s="168">
        <v>13</v>
      </c>
      <c r="F57" s="93">
        <v>1.7000000000000001E-2</v>
      </c>
      <c r="G57"/>
    </row>
    <row r="58" spans="1:7" ht="30">
      <c r="A58" s="247"/>
      <c r="B58" s="33" t="s">
        <v>40</v>
      </c>
      <c r="C58" s="91">
        <v>3</v>
      </c>
      <c r="D58" s="92">
        <v>2.5000000000000001E-2</v>
      </c>
      <c r="E58" s="168">
        <v>3</v>
      </c>
      <c r="F58" s="93">
        <v>4.0000000000000001E-3</v>
      </c>
      <c r="G58"/>
    </row>
    <row r="59" spans="1:7">
      <c r="A59" s="247"/>
      <c r="B59" s="34" t="s">
        <v>41</v>
      </c>
      <c r="C59" s="94">
        <v>13</v>
      </c>
      <c r="D59" s="95">
        <v>0.108</v>
      </c>
      <c r="E59" s="170">
        <v>39</v>
      </c>
      <c r="F59" s="96">
        <v>0.05</v>
      </c>
      <c r="G59"/>
    </row>
    <row r="60" spans="1:7">
      <c r="A60" s="248"/>
      <c r="B60" s="169" t="s">
        <v>0</v>
      </c>
      <c r="C60" s="97">
        <v>120</v>
      </c>
      <c r="D60" s="98">
        <v>1</v>
      </c>
      <c r="E60" s="169">
        <v>785</v>
      </c>
      <c r="F60" s="99">
        <v>1</v>
      </c>
      <c r="G60"/>
    </row>
    <row r="61" spans="1:7" s="29" customFormat="1">
      <c r="A61" s="205" t="s">
        <v>469</v>
      </c>
      <c r="B61" s="206"/>
      <c r="C61" s="206"/>
      <c r="D61" s="206"/>
      <c r="E61" s="206"/>
      <c r="F61" s="207"/>
    </row>
    <row r="62" spans="1:7">
      <c r="A62" s="284" t="s">
        <v>44</v>
      </c>
      <c r="B62" s="35" t="s">
        <v>37</v>
      </c>
      <c r="C62" s="100">
        <v>112</v>
      </c>
      <c r="D62" s="101">
        <v>0.94099999999999995</v>
      </c>
      <c r="E62" s="78">
        <v>697</v>
      </c>
      <c r="F62" s="102">
        <v>0.88200000000000001</v>
      </c>
      <c r="G62"/>
    </row>
    <row r="63" spans="1:7">
      <c r="A63" s="247"/>
      <c r="B63" s="33" t="s">
        <v>38</v>
      </c>
      <c r="C63" s="91">
        <v>0</v>
      </c>
      <c r="D63" s="92">
        <v>0</v>
      </c>
      <c r="E63" s="84">
        <v>2</v>
      </c>
      <c r="F63" s="93">
        <v>3.0000000000000001E-3</v>
      </c>
      <c r="G63"/>
    </row>
    <row r="64" spans="1:7" ht="16" customHeight="1">
      <c r="A64" s="247"/>
      <c r="B64" s="36" t="s">
        <v>39</v>
      </c>
      <c r="C64" s="91">
        <v>2</v>
      </c>
      <c r="D64" s="92">
        <v>1.7000000000000001E-2</v>
      </c>
      <c r="E64" s="84">
        <v>27</v>
      </c>
      <c r="F64" s="93">
        <v>3.4000000000000002E-2</v>
      </c>
      <c r="G64"/>
    </row>
    <row r="65" spans="1:7" ht="30">
      <c r="A65" s="247"/>
      <c r="B65" s="33" t="s">
        <v>40</v>
      </c>
      <c r="C65" s="91">
        <v>2</v>
      </c>
      <c r="D65" s="92">
        <v>1.7000000000000001E-2</v>
      </c>
      <c r="E65" s="84">
        <v>29</v>
      </c>
      <c r="F65" s="93">
        <v>3.6999999999999998E-2</v>
      </c>
      <c r="G65"/>
    </row>
    <row r="66" spans="1:7">
      <c r="A66" s="247"/>
      <c r="B66" s="34" t="s">
        <v>41</v>
      </c>
      <c r="C66" s="94">
        <v>3</v>
      </c>
      <c r="D66" s="95">
        <v>2.5000000000000001E-2</v>
      </c>
      <c r="E66" s="87">
        <v>35</v>
      </c>
      <c r="F66" s="96">
        <v>4.3999999999999997E-2</v>
      </c>
      <c r="G66"/>
    </row>
    <row r="67" spans="1:7">
      <c r="A67" s="248"/>
      <c r="B67" s="86" t="s">
        <v>0</v>
      </c>
      <c r="C67" s="97">
        <v>119</v>
      </c>
      <c r="D67" s="98">
        <v>1</v>
      </c>
      <c r="E67" s="86">
        <v>790</v>
      </c>
      <c r="F67" s="99">
        <v>1</v>
      </c>
      <c r="G67"/>
    </row>
    <row r="68" spans="1:7">
      <c r="A68" s="246" t="s">
        <v>45</v>
      </c>
      <c r="B68" s="32" t="s">
        <v>37</v>
      </c>
      <c r="C68" s="88">
        <v>86</v>
      </c>
      <c r="D68" s="89">
        <v>0.71699999999999997</v>
      </c>
      <c r="E68" s="85">
        <v>569</v>
      </c>
      <c r="F68" s="90">
        <v>0.71399999999999997</v>
      </c>
      <c r="G68"/>
    </row>
    <row r="69" spans="1:7">
      <c r="A69" s="247"/>
      <c r="B69" s="33" t="s">
        <v>38</v>
      </c>
      <c r="C69" s="91">
        <v>0</v>
      </c>
      <c r="D69" s="92">
        <v>0</v>
      </c>
      <c r="E69" s="84">
        <v>1</v>
      </c>
      <c r="F69" s="93">
        <v>1E-3</v>
      </c>
      <c r="G69"/>
    </row>
    <row r="70" spans="1:7" ht="18" customHeight="1">
      <c r="A70" s="247"/>
      <c r="B70" s="33" t="s">
        <v>39</v>
      </c>
      <c r="C70" s="91">
        <v>1</v>
      </c>
      <c r="D70" s="92">
        <v>8.0000000000000002E-3</v>
      </c>
      <c r="E70" s="84">
        <v>27</v>
      </c>
      <c r="F70" s="93">
        <v>3.4000000000000002E-2</v>
      </c>
      <c r="G70"/>
    </row>
    <row r="71" spans="1:7" ht="30">
      <c r="A71" s="247"/>
      <c r="B71" s="33" t="s">
        <v>40</v>
      </c>
      <c r="C71" s="91">
        <v>0</v>
      </c>
      <c r="D71" s="92">
        <v>0</v>
      </c>
      <c r="E71" s="84">
        <v>15</v>
      </c>
      <c r="F71" s="93">
        <v>1.9E-2</v>
      </c>
      <c r="G71"/>
    </row>
    <row r="72" spans="1:7">
      <c r="A72" s="247"/>
      <c r="B72" s="34" t="s">
        <v>41</v>
      </c>
      <c r="C72" s="94">
        <v>33</v>
      </c>
      <c r="D72" s="95">
        <v>0.27500000000000002</v>
      </c>
      <c r="E72" s="87">
        <v>185</v>
      </c>
      <c r="F72" s="96">
        <v>0.23200000000000001</v>
      </c>
      <c r="G72"/>
    </row>
    <row r="73" spans="1:7">
      <c r="A73" s="248"/>
      <c r="B73" s="86" t="s">
        <v>0</v>
      </c>
      <c r="C73" s="97">
        <v>120</v>
      </c>
      <c r="D73" s="98">
        <v>1</v>
      </c>
      <c r="E73" s="86">
        <v>797</v>
      </c>
      <c r="F73" s="99">
        <v>1</v>
      </c>
      <c r="G73"/>
    </row>
    <row r="74" spans="1:7">
      <c r="A74" s="246" t="s">
        <v>46</v>
      </c>
      <c r="B74" s="32" t="s">
        <v>37</v>
      </c>
      <c r="C74" s="88">
        <v>105</v>
      </c>
      <c r="D74" s="89">
        <v>0.92900000000000005</v>
      </c>
      <c r="E74" s="85">
        <v>711</v>
      </c>
      <c r="F74" s="90">
        <v>0.93400000000000005</v>
      </c>
      <c r="G74"/>
    </row>
    <row r="75" spans="1:7">
      <c r="A75" s="247"/>
      <c r="B75" s="33" t="s">
        <v>38</v>
      </c>
      <c r="C75" s="91">
        <v>0</v>
      </c>
      <c r="D75" s="92">
        <v>0</v>
      </c>
      <c r="E75" s="84">
        <v>2</v>
      </c>
      <c r="F75" s="93">
        <v>3.0000000000000001E-3</v>
      </c>
      <c r="G75"/>
    </row>
    <row r="76" spans="1:7" ht="17" customHeight="1">
      <c r="A76" s="247"/>
      <c r="B76" s="33" t="s">
        <v>39</v>
      </c>
      <c r="C76" s="91">
        <v>1</v>
      </c>
      <c r="D76" s="92">
        <v>8.9999999999999993E-3</v>
      </c>
      <c r="E76" s="84">
        <v>7</v>
      </c>
      <c r="F76" s="93">
        <v>8.9999999999999993E-3</v>
      </c>
      <c r="G76"/>
    </row>
    <row r="77" spans="1:7" ht="30">
      <c r="A77" s="247"/>
      <c r="B77" s="33" t="s">
        <v>40</v>
      </c>
      <c r="C77" s="91">
        <v>0</v>
      </c>
      <c r="D77" s="92">
        <v>0</v>
      </c>
      <c r="E77" s="84">
        <v>1</v>
      </c>
      <c r="F77" s="93">
        <v>1E-3</v>
      </c>
      <c r="G77"/>
    </row>
    <row r="78" spans="1:7">
      <c r="A78" s="247"/>
      <c r="B78" s="34" t="s">
        <v>41</v>
      </c>
      <c r="C78" s="94">
        <v>7</v>
      </c>
      <c r="D78" s="95">
        <v>6.2E-2</v>
      </c>
      <c r="E78" s="87">
        <v>40</v>
      </c>
      <c r="F78" s="96">
        <v>5.2999999999999999E-2</v>
      </c>
      <c r="G78"/>
    </row>
    <row r="79" spans="1:7">
      <c r="A79" s="247"/>
      <c r="B79" s="87" t="s">
        <v>0</v>
      </c>
      <c r="C79" s="94">
        <v>113</v>
      </c>
      <c r="D79" s="95">
        <v>1</v>
      </c>
      <c r="E79" s="87">
        <v>761</v>
      </c>
      <c r="F79" s="96">
        <v>1</v>
      </c>
      <c r="G79"/>
    </row>
    <row r="80" spans="1:7">
      <c r="A80" s="280" t="s">
        <v>310</v>
      </c>
      <c r="B80" s="32" t="s">
        <v>37</v>
      </c>
      <c r="C80" s="88">
        <v>63</v>
      </c>
      <c r="D80" s="89">
        <v>0.76800000000000002</v>
      </c>
      <c r="E80" s="85">
        <v>444</v>
      </c>
      <c r="F80" s="90">
        <v>0.8</v>
      </c>
      <c r="G80"/>
    </row>
    <row r="81" spans="1:7">
      <c r="A81" s="247"/>
      <c r="B81" s="33" t="s">
        <v>38</v>
      </c>
      <c r="C81" s="91">
        <v>3</v>
      </c>
      <c r="D81" s="92">
        <v>3.6999999999999998E-2</v>
      </c>
      <c r="E81" s="84">
        <v>14</v>
      </c>
      <c r="F81" s="93">
        <v>2.5000000000000001E-2</v>
      </c>
      <c r="G81"/>
    </row>
    <row r="82" spans="1:7" ht="17" customHeight="1">
      <c r="A82" s="247"/>
      <c r="B82" s="33" t="s">
        <v>39</v>
      </c>
      <c r="C82" s="91">
        <v>6</v>
      </c>
      <c r="D82" s="92">
        <v>7.2999999999999995E-2</v>
      </c>
      <c r="E82" s="84">
        <v>31</v>
      </c>
      <c r="F82" s="93">
        <v>5.6000000000000001E-2</v>
      </c>
      <c r="G82"/>
    </row>
    <row r="83" spans="1:7" ht="30">
      <c r="A83" s="247"/>
      <c r="B83" s="33" t="s">
        <v>40</v>
      </c>
      <c r="C83" s="91">
        <v>2</v>
      </c>
      <c r="D83" s="92">
        <v>2.4E-2</v>
      </c>
      <c r="E83" s="84">
        <v>17</v>
      </c>
      <c r="F83" s="93">
        <v>3.1E-2</v>
      </c>
      <c r="G83"/>
    </row>
    <row r="84" spans="1:7">
      <c r="A84" s="247"/>
      <c r="B84" s="34" t="s">
        <v>41</v>
      </c>
      <c r="C84" s="94">
        <v>8</v>
      </c>
      <c r="D84" s="95">
        <v>9.8000000000000004E-2</v>
      </c>
      <c r="E84" s="87">
        <v>49</v>
      </c>
      <c r="F84" s="96">
        <v>8.7999999999999995E-2</v>
      </c>
      <c r="G84"/>
    </row>
    <row r="85" spans="1:7">
      <c r="A85" s="247"/>
      <c r="B85" s="87" t="s">
        <v>0</v>
      </c>
      <c r="C85" s="94">
        <v>82</v>
      </c>
      <c r="D85" s="95">
        <v>1</v>
      </c>
      <c r="E85" s="87">
        <v>555</v>
      </c>
      <c r="F85" s="96">
        <v>1</v>
      </c>
      <c r="G85"/>
    </row>
    <row r="86" spans="1:7">
      <c r="A86" s="280" t="s">
        <v>311</v>
      </c>
      <c r="B86" s="32" t="s">
        <v>37</v>
      </c>
      <c r="C86" s="88">
        <v>64</v>
      </c>
      <c r="D86" s="89">
        <v>0.91400000000000003</v>
      </c>
      <c r="E86" s="173">
        <v>485</v>
      </c>
      <c r="F86" s="90">
        <v>0.95799999999999996</v>
      </c>
      <c r="G86"/>
    </row>
    <row r="87" spans="1:7">
      <c r="A87" s="247"/>
      <c r="B87" s="33" t="s">
        <v>38</v>
      </c>
      <c r="C87" s="91">
        <v>0</v>
      </c>
      <c r="D87" s="92">
        <v>0</v>
      </c>
      <c r="E87" s="172">
        <v>4</v>
      </c>
      <c r="F87" s="93">
        <v>8.0000000000000002E-3</v>
      </c>
      <c r="G87"/>
    </row>
    <row r="88" spans="1:7" ht="17" customHeight="1">
      <c r="A88" s="247"/>
      <c r="B88" s="33" t="s">
        <v>39</v>
      </c>
      <c r="C88" s="91">
        <v>1</v>
      </c>
      <c r="D88" s="92">
        <v>1.4E-2</v>
      </c>
      <c r="E88" s="172">
        <v>5</v>
      </c>
      <c r="F88" s="93">
        <v>0.01</v>
      </c>
      <c r="G88"/>
    </row>
    <row r="89" spans="1:7" ht="30">
      <c r="A89" s="247"/>
      <c r="B89" s="33" t="s">
        <v>40</v>
      </c>
      <c r="C89" s="91">
        <v>0</v>
      </c>
      <c r="D89" s="92">
        <v>0</v>
      </c>
      <c r="E89" s="172">
        <v>2</v>
      </c>
      <c r="F89" s="93">
        <v>4.0000000000000001E-3</v>
      </c>
      <c r="G89"/>
    </row>
    <row r="90" spans="1:7">
      <c r="A90" s="247"/>
      <c r="B90" s="34" t="s">
        <v>41</v>
      </c>
      <c r="C90" s="94">
        <v>5</v>
      </c>
      <c r="D90" s="95">
        <v>7.0999999999999994E-2</v>
      </c>
      <c r="E90" s="174">
        <v>10</v>
      </c>
      <c r="F90" s="96">
        <v>0.02</v>
      </c>
      <c r="G90"/>
    </row>
    <row r="91" spans="1:7">
      <c r="A91" s="248"/>
      <c r="B91" s="171" t="s">
        <v>0</v>
      </c>
      <c r="C91" s="97">
        <v>70</v>
      </c>
      <c r="D91" s="98">
        <v>1</v>
      </c>
      <c r="E91" s="171">
        <v>506</v>
      </c>
      <c r="F91" s="99">
        <v>1</v>
      </c>
      <c r="G91"/>
    </row>
    <row r="92" spans="1:7" s="74" customFormat="1" ht="51" customHeight="1">
      <c r="A92" s="243" t="s">
        <v>362</v>
      </c>
      <c r="B92" s="244"/>
      <c r="C92" s="244"/>
      <c r="D92" s="244"/>
      <c r="E92" s="244"/>
      <c r="F92" s="245"/>
    </row>
    <row r="93" spans="1:7" ht="15.75" customHeight="1">
      <c r="A93" s="205" t="s">
        <v>338</v>
      </c>
      <c r="B93" s="206"/>
      <c r="C93" s="206"/>
      <c r="D93" s="206"/>
      <c r="E93" s="206"/>
      <c r="F93" s="207"/>
      <c r="G93"/>
    </row>
    <row r="94" spans="1:7">
      <c r="A94" s="212" t="s">
        <v>234</v>
      </c>
      <c r="B94" s="37" t="s">
        <v>218</v>
      </c>
      <c r="C94" s="41">
        <v>0</v>
      </c>
      <c r="D94" s="42">
        <v>0</v>
      </c>
      <c r="E94" s="43">
        <v>0</v>
      </c>
      <c r="F94" s="44">
        <v>0</v>
      </c>
      <c r="G94"/>
    </row>
    <row r="95" spans="1:7">
      <c r="A95" s="221"/>
      <c r="B95" s="38" t="s">
        <v>219</v>
      </c>
      <c r="C95" s="45">
        <v>2</v>
      </c>
      <c r="D95" s="46">
        <v>1.7000000000000001E-2</v>
      </c>
      <c r="E95" s="47">
        <v>4</v>
      </c>
      <c r="F95" s="48">
        <v>5.0000000000000001E-3</v>
      </c>
      <c r="G95"/>
    </row>
    <row r="96" spans="1:7">
      <c r="A96" s="221"/>
      <c r="B96" s="38" t="s">
        <v>220</v>
      </c>
      <c r="C96" s="45">
        <v>0</v>
      </c>
      <c r="D96" s="46">
        <v>0</v>
      </c>
      <c r="E96" s="47">
        <v>0</v>
      </c>
      <c r="F96" s="48">
        <v>0</v>
      </c>
      <c r="G96"/>
    </row>
    <row r="97" spans="1:7">
      <c r="A97" s="221"/>
      <c r="B97" s="39" t="s">
        <v>221</v>
      </c>
      <c r="C97" s="45">
        <v>0</v>
      </c>
      <c r="D97" s="46">
        <v>0</v>
      </c>
      <c r="E97" s="47">
        <v>1</v>
      </c>
      <c r="F97" s="48">
        <v>1E-3</v>
      </c>
      <c r="G97"/>
    </row>
    <row r="98" spans="1:7">
      <c r="A98" s="221"/>
      <c r="B98" s="39" t="s">
        <v>222</v>
      </c>
      <c r="C98" s="45">
        <v>1</v>
      </c>
      <c r="D98" s="46">
        <v>8.9999999999999993E-3</v>
      </c>
      <c r="E98" s="47">
        <v>5</v>
      </c>
      <c r="F98" s="48">
        <v>6.0000000000000001E-3</v>
      </c>
      <c r="G98"/>
    </row>
    <row r="99" spans="1:7">
      <c r="A99" s="221"/>
      <c r="B99" s="39" t="s">
        <v>223</v>
      </c>
      <c r="C99" s="45">
        <v>0</v>
      </c>
      <c r="D99" s="46">
        <v>0</v>
      </c>
      <c r="E99" s="47">
        <v>1</v>
      </c>
      <c r="F99" s="48">
        <v>1E-3</v>
      </c>
      <c r="G99"/>
    </row>
    <row r="100" spans="1:7">
      <c r="A100" s="221"/>
      <c r="B100" s="39" t="s">
        <v>224</v>
      </c>
      <c r="C100" s="45">
        <v>0</v>
      </c>
      <c r="D100" s="46">
        <v>0</v>
      </c>
      <c r="E100" s="47">
        <v>0</v>
      </c>
      <c r="F100" s="48">
        <v>0</v>
      </c>
      <c r="G100"/>
    </row>
    <row r="101" spans="1:7">
      <c r="A101" s="221"/>
      <c r="B101" s="39" t="s">
        <v>225</v>
      </c>
      <c r="C101" s="45">
        <v>1</v>
      </c>
      <c r="D101" s="46">
        <v>8.9999999999999993E-3</v>
      </c>
      <c r="E101" s="47">
        <v>7</v>
      </c>
      <c r="F101" s="48">
        <v>8.9999999999999993E-3</v>
      </c>
      <c r="G101"/>
    </row>
    <row r="102" spans="1:7" s="11" customFormat="1">
      <c r="A102" s="221"/>
      <c r="B102" s="39" t="s">
        <v>226</v>
      </c>
      <c r="C102" s="45">
        <v>0</v>
      </c>
      <c r="D102" s="46">
        <v>0</v>
      </c>
      <c r="E102" s="47">
        <v>1</v>
      </c>
      <c r="F102" s="48">
        <v>1E-3</v>
      </c>
    </row>
    <row r="103" spans="1:7" s="11" customFormat="1">
      <c r="A103" s="222"/>
      <c r="B103" s="128" t="s">
        <v>339</v>
      </c>
      <c r="C103" s="49">
        <v>2</v>
      </c>
      <c r="D103" s="50">
        <v>1.7000000000000001E-2</v>
      </c>
      <c r="E103" s="51">
        <v>13</v>
      </c>
      <c r="F103" s="52">
        <v>1.7000000000000001E-2</v>
      </c>
    </row>
    <row r="104" spans="1:7" s="11" customFormat="1">
      <c r="A104" s="212" t="s">
        <v>235</v>
      </c>
      <c r="B104" s="40" t="s">
        <v>227</v>
      </c>
      <c r="C104" s="53">
        <v>0</v>
      </c>
      <c r="D104" s="54">
        <v>0</v>
      </c>
      <c r="E104" s="55">
        <v>2</v>
      </c>
      <c r="F104" s="56">
        <v>3.0000000000000001E-3</v>
      </c>
    </row>
    <row r="105" spans="1:7" s="11" customFormat="1">
      <c r="A105" s="221"/>
      <c r="B105" s="39" t="s">
        <v>228</v>
      </c>
      <c r="C105" s="45">
        <v>0</v>
      </c>
      <c r="D105" s="46">
        <v>0</v>
      </c>
      <c r="E105" s="47">
        <v>6</v>
      </c>
      <c r="F105" s="48">
        <v>8.0000000000000002E-3</v>
      </c>
    </row>
    <row r="106" spans="1:7" s="11" customFormat="1">
      <c r="A106" s="221"/>
      <c r="B106" s="39" t="s">
        <v>229</v>
      </c>
      <c r="C106" s="45">
        <v>0</v>
      </c>
      <c r="D106" s="46">
        <v>0</v>
      </c>
      <c r="E106" s="47">
        <v>1</v>
      </c>
      <c r="F106" s="48">
        <v>1E-3</v>
      </c>
    </row>
    <row r="107" spans="1:7" s="11" customFormat="1">
      <c r="A107" s="221"/>
      <c r="B107" s="39" t="s">
        <v>230</v>
      </c>
      <c r="C107" s="45">
        <v>2</v>
      </c>
      <c r="D107" s="46">
        <v>1.7000000000000001E-2</v>
      </c>
      <c r="E107" s="47">
        <v>4</v>
      </c>
      <c r="F107" s="48">
        <v>5.0000000000000001E-3</v>
      </c>
    </row>
    <row r="108" spans="1:7" s="11" customFormat="1">
      <c r="A108" s="221"/>
      <c r="B108" s="39" t="s">
        <v>231</v>
      </c>
      <c r="C108" s="45">
        <v>2</v>
      </c>
      <c r="D108" s="46">
        <v>1.7000000000000001E-2</v>
      </c>
      <c r="E108" s="47">
        <v>7</v>
      </c>
      <c r="F108" s="48">
        <v>8.9999999999999993E-3</v>
      </c>
    </row>
    <row r="109" spans="1:7" s="11" customFormat="1">
      <c r="A109" s="221"/>
      <c r="B109" s="39" t="s">
        <v>232</v>
      </c>
      <c r="C109" s="45">
        <v>0</v>
      </c>
      <c r="D109" s="46">
        <v>0</v>
      </c>
      <c r="E109" s="47">
        <v>0</v>
      </c>
      <c r="F109" s="48">
        <v>0</v>
      </c>
    </row>
    <row r="110" spans="1:7" s="11" customFormat="1">
      <c r="A110" s="221"/>
      <c r="B110" s="39" t="s">
        <v>233</v>
      </c>
      <c r="C110" s="45">
        <v>0</v>
      </c>
      <c r="D110" s="46">
        <v>0</v>
      </c>
      <c r="E110" s="47">
        <v>1</v>
      </c>
      <c r="F110" s="48">
        <v>1E-3</v>
      </c>
    </row>
    <row r="111" spans="1:7" s="11" customFormat="1">
      <c r="A111" s="222"/>
      <c r="B111" s="128" t="s">
        <v>352</v>
      </c>
      <c r="C111" s="49">
        <v>7</v>
      </c>
      <c r="D111" s="50">
        <v>6.0999999999999999E-2</v>
      </c>
      <c r="E111" s="51">
        <v>14</v>
      </c>
      <c r="F111" s="52">
        <v>1.7999999999999999E-2</v>
      </c>
    </row>
    <row r="112" spans="1:7" ht="18" customHeight="1">
      <c r="A112" s="212" t="s">
        <v>273</v>
      </c>
      <c r="B112" s="57" t="s">
        <v>236</v>
      </c>
      <c r="C112" s="41">
        <v>0</v>
      </c>
      <c r="D112" s="42">
        <v>0</v>
      </c>
      <c r="E112" s="43">
        <v>0</v>
      </c>
      <c r="F112" s="44">
        <v>0</v>
      </c>
      <c r="G112"/>
    </row>
    <row r="113" spans="1:7">
      <c r="A113" s="221"/>
      <c r="B113" s="39" t="s">
        <v>237</v>
      </c>
      <c r="C113" s="45">
        <v>0</v>
      </c>
      <c r="D113" s="46">
        <v>0</v>
      </c>
      <c r="E113" s="47">
        <v>3</v>
      </c>
      <c r="F113" s="48">
        <v>4.0000000000000001E-3</v>
      </c>
      <c r="G113"/>
    </row>
    <row r="114" spans="1:7">
      <c r="A114" s="221"/>
      <c r="B114" s="39" t="s">
        <v>238</v>
      </c>
      <c r="C114" s="45">
        <v>1</v>
      </c>
      <c r="D114" s="46">
        <v>8.9999999999999993E-3</v>
      </c>
      <c r="E114" s="47">
        <v>22</v>
      </c>
      <c r="F114" s="48">
        <v>2.8000000000000001E-2</v>
      </c>
      <c r="G114"/>
    </row>
    <row r="115" spans="1:7">
      <c r="A115" s="221"/>
      <c r="B115" s="39" t="s">
        <v>239</v>
      </c>
      <c r="C115" s="45">
        <v>0</v>
      </c>
      <c r="D115" s="46">
        <v>0</v>
      </c>
      <c r="E115" s="47">
        <v>1</v>
      </c>
      <c r="F115" s="48">
        <v>1E-3</v>
      </c>
      <c r="G115"/>
    </row>
    <row r="116" spans="1:7">
      <c r="A116" s="221"/>
      <c r="B116" s="39" t="s">
        <v>240</v>
      </c>
      <c r="C116" s="45">
        <v>3</v>
      </c>
      <c r="D116" s="46">
        <v>2.5999999999999999E-2</v>
      </c>
      <c r="E116" s="47">
        <v>17</v>
      </c>
      <c r="F116" s="48">
        <v>2.1999999999999999E-2</v>
      </c>
      <c r="G116"/>
    </row>
    <row r="117" spans="1:7">
      <c r="A117" s="222"/>
      <c r="B117" s="128" t="s">
        <v>351</v>
      </c>
      <c r="C117" s="49">
        <v>0</v>
      </c>
      <c r="D117" s="50">
        <v>0</v>
      </c>
      <c r="E117" s="51">
        <v>15</v>
      </c>
      <c r="F117" s="52">
        <v>1.9E-2</v>
      </c>
      <c r="G117"/>
    </row>
    <row r="118" spans="1:7" ht="15.75" customHeight="1">
      <c r="A118" s="205" t="s">
        <v>470</v>
      </c>
      <c r="B118" s="206"/>
      <c r="C118" s="206"/>
      <c r="D118" s="206"/>
      <c r="E118" s="206"/>
      <c r="F118" s="207"/>
      <c r="G118"/>
    </row>
    <row r="119" spans="1:7">
      <c r="A119" s="213" t="s">
        <v>274</v>
      </c>
      <c r="B119" s="40" t="s">
        <v>241</v>
      </c>
      <c r="C119" s="53">
        <v>0</v>
      </c>
      <c r="D119" s="54">
        <v>0</v>
      </c>
      <c r="E119" s="55">
        <v>1</v>
      </c>
      <c r="F119" s="56">
        <v>1E-3</v>
      </c>
      <c r="G119"/>
    </row>
    <row r="120" spans="1:7" ht="47" customHeight="1">
      <c r="A120" s="221"/>
      <c r="B120" s="129" t="s">
        <v>340</v>
      </c>
      <c r="C120" s="45">
        <v>0</v>
      </c>
      <c r="D120" s="46">
        <v>0</v>
      </c>
      <c r="E120" s="47">
        <v>6</v>
      </c>
      <c r="F120" s="48">
        <v>8.0000000000000002E-3</v>
      </c>
      <c r="G120"/>
    </row>
    <row r="121" spans="1:7" ht="45">
      <c r="A121" s="221"/>
      <c r="B121" s="129" t="s">
        <v>341</v>
      </c>
      <c r="C121" s="45">
        <v>7</v>
      </c>
      <c r="D121" s="46">
        <v>6.0999999999999999E-2</v>
      </c>
      <c r="E121" s="47">
        <v>78</v>
      </c>
      <c r="F121" s="48">
        <v>0.1</v>
      </c>
      <c r="G121"/>
    </row>
    <row r="122" spans="1:7">
      <c r="A122" s="221"/>
      <c r="B122" s="39" t="s">
        <v>242</v>
      </c>
      <c r="C122" s="45">
        <v>1</v>
      </c>
      <c r="D122" s="46">
        <v>8.9999999999999993E-3</v>
      </c>
      <c r="E122" s="47">
        <v>12</v>
      </c>
      <c r="F122" s="48">
        <v>1.4999999999999999E-2</v>
      </c>
      <c r="G122"/>
    </row>
    <row r="123" spans="1:7" ht="15" customHeight="1">
      <c r="A123" s="221"/>
      <c r="B123" s="39" t="s">
        <v>243</v>
      </c>
      <c r="C123" s="45">
        <v>2</v>
      </c>
      <c r="D123" s="46">
        <v>1.7000000000000001E-2</v>
      </c>
      <c r="E123" s="47">
        <v>6</v>
      </c>
      <c r="F123" s="48">
        <v>8.0000000000000002E-3</v>
      </c>
      <c r="G123"/>
    </row>
    <row r="124" spans="1:7">
      <c r="A124" s="221"/>
      <c r="B124" s="39" t="s">
        <v>244</v>
      </c>
      <c r="C124" s="45">
        <v>0</v>
      </c>
      <c r="D124" s="46">
        <v>0</v>
      </c>
      <c r="E124" s="47">
        <v>3</v>
      </c>
      <c r="F124" s="48">
        <v>4.0000000000000001E-3</v>
      </c>
      <c r="G124"/>
    </row>
    <row r="125" spans="1:7">
      <c r="A125" s="222"/>
      <c r="B125" s="130" t="s">
        <v>342</v>
      </c>
      <c r="C125" s="49">
        <v>4</v>
      </c>
      <c r="D125" s="50">
        <v>3.5000000000000003E-2</v>
      </c>
      <c r="E125" s="51">
        <v>21</v>
      </c>
      <c r="F125" s="52">
        <v>2.7E-2</v>
      </c>
      <c r="G125"/>
    </row>
    <row r="126" spans="1:7">
      <c r="A126" s="223" t="s">
        <v>275</v>
      </c>
      <c r="B126" s="57" t="s">
        <v>245</v>
      </c>
      <c r="C126" s="41">
        <v>0</v>
      </c>
      <c r="D126" s="42">
        <v>0</v>
      </c>
      <c r="E126" s="43">
        <v>2</v>
      </c>
      <c r="F126" s="44">
        <v>3.0000000000000001E-3</v>
      </c>
      <c r="G126"/>
    </row>
    <row r="127" spans="1:7">
      <c r="A127" s="221"/>
      <c r="B127" s="39" t="s">
        <v>246</v>
      </c>
      <c r="C127" s="45">
        <v>0</v>
      </c>
      <c r="D127" s="46">
        <v>0</v>
      </c>
      <c r="E127" s="47">
        <v>0</v>
      </c>
      <c r="F127" s="48">
        <v>0</v>
      </c>
      <c r="G127"/>
    </row>
    <row r="128" spans="1:7">
      <c r="A128" s="221"/>
      <c r="B128" s="39" t="s">
        <v>247</v>
      </c>
      <c r="C128" s="45">
        <v>0</v>
      </c>
      <c r="D128" s="46">
        <v>0</v>
      </c>
      <c r="E128" s="47">
        <v>0</v>
      </c>
      <c r="F128" s="48">
        <v>0</v>
      </c>
      <c r="G128"/>
    </row>
    <row r="129" spans="1:7">
      <c r="A129" s="221"/>
      <c r="B129" s="39" t="s">
        <v>248</v>
      </c>
      <c r="C129" s="45">
        <v>0</v>
      </c>
      <c r="D129" s="46">
        <v>0</v>
      </c>
      <c r="E129" s="47">
        <v>52</v>
      </c>
      <c r="F129" s="48">
        <v>6.7000000000000004E-2</v>
      </c>
      <c r="G129"/>
    </row>
    <row r="130" spans="1:7">
      <c r="A130" s="221"/>
      <c r="B130" s="39" t="s">
        <v>249</v>
      </c>
      <c r="C130" s="45">
        <v>0</v>
      </c>
      <c r="D130" s="46">
        <v>0</v>
      </c>
      <c r="E130" s="47">
        <v>0</v>
      </c>
      <c r="F130" s="48">
        <v>0</v>
      </c>
      <c r="G130"/>
    </row>
    <row r="131" spans="1:7">
      <c r="A131" s="221"/>
      <c r="B131" s="39" t="s">
        <v>250</v>
      </c>
      <c r="C131" s="45">
        <v>0</v>
      </c>
      <c r="D131" s="46">
        <v>0</v>
      </c>
      <c r="E131" s="47">
        <v>0</v>
      </c>
      <c r="F131" s="48">
        <v>0</v>
      </c>
      <c r="G131"/>
    </row>
    <row r="132" spans="1:7" ht="15.75" customHeight="1">
      <c r="A132" s="221"/>
      <c r="B132" s="39" t="s">
        <v>251</v>
      </c>
      <c r="C132" s="45">
        <v>0</v>
      </c>
      <c r="D132" s="46">
        <v>0</v>
      </c>
      <c r="E132" s="47">
        <v>1</v>
      </c>
      <c r="F132" s="48">
        <v>1E-3</v>
      </c>
      <c r="G132"/>
    </row>
    <row r="133" spans="1:7">
      <c r="A133" s="221"/>
      <c r="B133" s="39" t="s">
        <v>252</v>
      </c>
      <c r="C133" s="45">
        <v>0</v>
      </c>
      <c r="D133" s="46">
        <v>0</v>
      </c>
      <c r="E133" s="47">
        <v>0</v>
      </c>
      <c r="F133" s="48">
        <v>0</v>
      </c>
      <c r="G133"/>
    </row>
    <row r="134" spans="1:7">
      <c r="A134" s="221"/>
      <c r="B134" s="39" t="s">
        <v>253</v>
      </c>
      <c r="C134" s="45">
        <v>0</v>
      </c>
      <c r="D134" s="46">
        <v>0</v>
      </c>
      <c r="E134" s="47">
        <v>1</v>
      </c>
      <c r="F134" s="48">
        <v>1E-3</v>
      </c>
      <c r="G134"/>
    </row>
    <row r="135" spans="1:7">
      <c r="A135" s="222"/>
      <c r="B135" s="131" t="s">
        <v>343</v>
      </c>
      <c r="C135" s="49">
        <v>8</v>
      </c>
      <c r="D135" s="50">
        <v>7.0000000000000007E-2</v>
      </c>
      <c r="E135" s="51">
        <v>30</v>
      </c>
      <c r="F135" s="52">
        <v>3.9E-2</v>
      </c>
      <c r="G135"/>
    </row>
    <row r="136" spans="1:7">
      <c r="A136" s="221" t="s">
        <v>276</v>
      </c>
      <c r="B136" s="40" t="s">
        <v>254</v>
      </c>
      <c r="C136" s="53">
        <v>0</v>
      </c>
      <c r="D136" s="54">
        <v>0</v>
      </c>
      <c r="E136" s="55">
        <v>1</v>
      </c>
      <c r="F136" s="56">
        <v>1E-3</v>
      </c>
      <c r="G136"/>
    </row>
    <row r="137" spans="1:7">
      <c r="A137" s="221"/>
      <c r="B137" s="39" t="s">
        <v>255</v>
      </c>
      <c r="C137" s="45">
        <v>1</v>
      </c>
      <c r="D137" s="46">
        <v>8.9999999999999993E-3</v>
      </c>
      <c r="E137" s="47">
        <v>0</v>
      </c>
      <c r="F137" s="48">
        <v>0</v>
      </c>
      <c r="G137"/>
    </row>
    <row r="138" spans="1:7">
      <c r="A138" s="221"/>
      <c r="B138" s="39" t="s">
        <v>256</v>
      </c>
      <c r="C138" s="45">
        <v>2</v>
      </c>
      <c r="D138" s="46">
        <v>1.7000000000000001E-2</v>
      </c>
      <c r="E138" s="47">
        <v>12</v>
      </c>
      <c r="F138" s="48">
        <v>1.4999999999999999E-2</v>
      </c>
      <c r="G138"/>
    </row>
    <row r="139" spans="1:7">
      <c r="A139" s="221"/>
      <c r="B139" s="39" t="s">
        <v>257</v>
      </c>
      <c r="C139" s="45">
        <v>0</v>
      </c>
      <c r="D139" s="46">
        <v>0</v>
      </c>
      <c r="E139" s="47">
        <v>0</v>
      </c>
      <c r="F139" s="48">
        <v>0</v>
      </c>
      <c r="G139"/>
    </row>
    <row r="140" spans="1:7">
      <c r="A140" s="221"/>
      <c r="B140" s="39" t="s">
        <v>258</v>
      </c>
      <c r="C140" s="45">
        <v>0</v>
      </c>
      <c r="D140" s="46">
        <v>0</v>
      </c>
      <c r="E140" s="47">
        <v>0</v>
      </c>
      <c r="F140" s="48">
        <v>0</v>
      </c>
      <c r="G140"/>
    </row>
    <row r="141" spans="1:7">
      <c r="A141" s="221"/>
      <c r="B141" s="39" t="s">
        <v>259</v>
      </c>
      <c r="C141" s="45">
        <v>0</v>
      </c>
      <c r="D141" s="46">
        <v>0</v>
      </c>
      <c r="E141" s="47">
        <v>0</v>
      </c>
      <c r="F141" s="48">
        <v>0</v>
      </c>
      <c r="G141"/>
    </row>
    <row r="142" spans="1:7">
      <c r="A142" s="221"/>
      <c r="B142" s="39" t="s">
        <v>260</v>
      </c>
      <c r="C142" s="45">
        <v>0</v>
      </c>
      <c r="D142" s="46">
        <v>0</v>
      </c>
      <c r="E142" s="47">
        <v>6</v>
      </c>
      <c r="F142" s="48">
        <v>8.0000000000000002E-3</v>
      </c>
      <c r="G142"/>
    </row>
    <row r="143" spans="1:7">
      <c r="A143" s="221"/>
      <c r="B143" s="39" t="s">
        <v>261</v>
      </c>
      <c r="C143" s="45">
        <v>2</v>
      </c>
      <c r="D143" s="46">
        <v>1.7000000000000001E-2</v>
      </c>
      <c r="E143" s="47">
        <v>4</v>
      </c>
      <c r="F143" s="48">
        <v>5.0000000000000001E-3</v>
      </c>
      <c r="G143"/>
    </row>
    <row r="144" spans="1:7">
      <c r="A144" s="221"/>
      <c r="B144" s="183" t="s">
        <v>460</v>
      </c>
      <c r="C144" s="45">
        <v>0</v>
      </c>
      <c r="D144" s="46">
        <v>0</v>
      </c>
      <c r="E144" s="47">
        <v>2</v>
      </c>
      <c r="F144" s="48">
        <v>3.0000000000000001E-3</v>
      </c>
      <c r="G144"/>
    </row>
    <row r="145" spans="1:7">
      <c r="A145" s="222"/>
      <c r="B145" s="132" t="s">
        <v>344</v>
      </c>
      <c r="C145" s="49">
        <v>1</v>
      </c>
      <c r="D145" s="50">
        <v>8.9999999999999993E-3</v>
      </c>
      <c r="E145" s="51">
        <v>0</v>
      </c>
      <c r="F145" s="52">
        <v>0</v>
      </c>
      <c r="G145"/>
    </row>
    <row r="146" spans="1:7" ht="15.75" customHeight="1">
      <c r="A146" s="205" t="s">
        <v>470</v>
      </c>
      <c r="B146" s="206"/>
      <c r="C146" s="206"/>
      <c r="D146" s="206"/>
      <c r="E146" s="206"/>
      <c r="F146" s="207"/>
      <c r="G146"/>
    </row>
    <row r="147" spans="1:7">
      <c r="A147" s="223" t="s">
        <v>294</v>
      </c>
      <c r="B147" s="40" t="s">
        <v>92</v>
      </c>
      <c r="C147" s="53">
        <v>0</v>
      </c>
      <c r="D147" s="54">
        <v>0</v>
      </c>
      <c r="E147" s="55">
        <v>18</v>
      </c>
      <c r="F147" s="56">
        <v>2.3E-2</v>
      </c>
      <c r="G147"/>
    </row>
    <row r="148" spans="1:7">
      <c r="A148" s="221"/>
      <c r="B148" s="39" t="s">
        <v>262</v>
      </c>
      <c r="C148" s="45">
        <v>0</v>
      </c>
      <c r="D148" s="46">
        <v>0</v>
      </c>
      <c r="E148" s="47">
        <v>3</v>
      </c>
      <c r="F148" s="48">
        <v>4.0000000000000001E-3</v>
      </c>
      <c r="G148"/>
    </row>
    <row r="149" spans="1:7">
      <c r="A149" s="221"/>
      <c r="B149" s="39" t="s">
        <v>263</v>
      </c>
      <c r="C149" s="45">
        <v>4</v>
      </c>
      <c r="D149" s="46">
        <v>3.5000000000000003E-2</v>
      </c>
      <c r="E149" s="47">
        <v>4</v>
      </c>
      <c r="F149" s="48">
        <v>5.0000000000000001E-3</v>
      </c>
      <c r="G149"/>
    </row>
    <row r="150" spans="1:7">
      <c r="A150" s="221"/>
      <c r="B150" s="39" t="s">
        <v>264</v>
      </c>
      <c r="C150" s="45">
        <v>0</v>
      </c>
      <c r="D150" s="46">
        <v>0</v>
      </c>
      <c r="E150" s="47">
        <v>3</v>
      </c>
      <c r="F150" s="48">
        <v>4.0000000000000001E-3</v>
      </c>
      <c r="G150"/>
    </row>
    <row r="151" spans="1:7">
      <c r="A151" s="221"/>
      <c r="B151" s="39" t="s">
        <v>265</v>
      </c>
      <c r="C151" s="45">
        <v>12</v>
      </c>
      <c r="D151" s="46">
        <v>0.104</v>
      </c>
      <c r="E151" s="47">
        <v>38</v>
      </c>
      <c r="F151" s="48">
        <v>4.9000000000000002E-2</v>
      </c>
      <c r="G151"/>
    </row>
    <row r="152" spans="1:7">
      <c r="A152" s="221"/>
      <c r="B152" s="39" t="s">
        <v>266</v>
      </c>
      <c r="C152" s="45">
        <v>0</v>
      </c>
      <c r="D152" s="46">
        <v>0</v>
      </c>
      <c r="E152" s="47">
        <v>9</v>
      </c>
      <c r="F152" s="48">
        <v>1.2E-2</v>
      </c>
      <c r="G152"/>
    </row>
    <row r="153" spans="1:7">
      <c r="A153" s="221"/>
      <c r="B153" s="39" t="s">
        <v>267</v>
      </c>
      <c r="C153" s="45">
        <v>4</v>
      </c>
      <c r="D153" s="46">
        <v>3.5000000000000003E-2</v>
      </c>
      <c r="E153" s="47">
        <v>9</v>
      </c>
      <c r="F153" s="48">
        <v>1.2E-2</v>
      </c>
      <c r="G153"/>
    </row>
    <row r="154" spans="1:7">
      <c r="A154" s="221"/>
      <c r="B154" s="39" t="s">
        <v>268</v>
      </c>
      <c r="C154" s="45">
        <v>2</v>
      </c>
      <c r="D154" s="46">
        <v>1.7000000000000001E-2</v>
      </c>
      <c r="E154" s="47">
        <v>7</v>
      </c>
      <c r="F154" s="48">
        <v>8.9999999999999993E-3</v>
      </c>
      <c r="G154"/>
    </row>
    <row r="155" spans="1:7">
      <c r="A155" s="221"/>
      <c r="B155" s="39" t="s">
        <v>269</v>
      </c>
      <c r="C155" s="45">
        <v>3</v>
      </c>
      <c r="D155" s="46">
        <v>2.5999999999999999E-2</v>
      </c>
      <c r="E155" s="47">
        <v>5</v>
      </c>
      <c r="F155" s="48">
        <v>6.0000000000000001E-3</v>
      </c>
      <c r="G155"/>
    </row>
    <row r="156" spans="1:7">
      <c r="A156" s="221"/>
      <c r="B156" s="39" t="s">
        <v>270</v>
      </c>
      <c r="C156" s="45">
        <v>1</v>
      </c>
      <c r="D156" s="46">
        <v>8.9999999999999993E-3</v>
      </c>
      <c r="E156" s="47">
        <v>4</v>
      </c>
      <c r="F156" s="48">
        <v>5.0000000000000001E-3</v>
      </c>
      <c r="G156"/>
    </row>
    <row r="157" spans="1:7">
      <c r="A157" s="221"/>
      <c r="B157" s="39" t="s">
        <v>271</v>
      </c>
      <c r="C157" s="45">
        <v>1</v>
      </c>
      <c r="D157" s="46">
        <v>8.9999999999999993E-3</v>
      </c>
      <c r="E157" s="47">
        <v>12</v>
      </c>
      <c r="F157" s="48">
        <v>1.4999999999999999E-2</v>
      </c>
      <c r="G157"/>
    </row>
    <row r="158" spans="1:7">
      <c r="A158" s="221"/>
      <c r="B158" s="39" t="s">
        <v>272</v>
      </c>
      <c r="C158" s="45">
        <v>7</v>
      </c>
      <c r="D158" s="46">
        <v>6.0999999999999999E-2</v>
      </c>
      <c r="E158" s="47">
        <v>23</v>
      </c>
      <c r="F158" s="48">
        <v>0.03</v>
      </c>
      <c r="G158"/>
    </row>
    <row r="159" spans="1:7" ht="30">
      <c r="A159" s="222"/>
      <c r="B159" s="128" t="s">
        <v>345</v>
      </c>
      <c r="C159" s="49">
        <v>10</v>
      </c>
      <c r="D159" s="50">
        <v>8.6999999999999994E-2</v>
      </c>
      <c r="E159" s="51">
        <v>22</v>
      </c>
      <c r="F159" s="52">
        <v>2.8000000000000001E-2</v>
      </c>
      <c r="G159"/>
    </row>
    <row r="160" spans="1:7">
      <c r="A160" s="223" t="s">
        <v>295</v>
      </c>
      <c r="B160" s="40" t="s">
        <v>277</v>
      </c>
      <c r="C160" s="53">
        <v>1</v>
      </c>
      <c r="D160" s="54">
        <v>8.9999999999999993E-3</v>
      </c>
      <c r="E160" s="55">
        <v>3</v>
      </c>
      <c r="F160" s="56">
        <v>4.0000000000000001E-3</v>
      </c>
      <c r="G160"/>
    </row>
    <row r="161" spans="1:7">
      <c r="A161" s="221"/>
      <c r="B161" s="39" t="s">
        <v>278</v>
      </c>
      <c r="C161" s="45">
        <v>0</v>
      </c>
      <c r="D161" s="46">
        <v>0</v>
      </c>
      <c r="E161" s="47">
        <v>3</v>
      </c>
      <c r="F161" s="48">
        <v>4.0000000000000001E-3</v>
      </c>
      <c r="G161"/>
    </row>
    <row r="162" spans="1:7">
      <c r="A162" s="221"/>
      <c r="B162" s="39" t="s">
        <v>279</v>
      </c>
      <c r="C162" s="45">
        <v>0</v>
      </c>
      <c r="D162" s="46">
        <v>0</v>
      </c>
      <c r="E162" s="47">
        <v>1</v>
      </c>
      <c r="F162" s="48">
        <v>1E-3</v>
      </c>
      <c r="G162"/>
    </row>
    <row r="163" spans="1:7">
      <c r="A163" s="222"/>
      <c r="B163" s="128" t="s">
        <v>346</v>
      </c>
      <c r="C163" s="49">
        <v>0</v>
      </c>
      <c r="D163" s="50">
        <v>0</v>
      </c>
      <c r="E163" s="51">
        <v>5</v>
      </c>
      <c r="F163" s="52">
        <v>6.0000000000000001E-3</v>
      </c>
      <c r="G163"/>
    </row>
    <row r="164" spans="1:7">
      <c r="A164" s="221" t="s">
        <v>296</v>
      </c>
      <c r="B164" s="40" t="s">
        <v>280</v>
      </c>
      <c r="C164" s="53">
        <v>0</v>
      </c>
      <c r="D164" s="54">
        <v>0</v>
      </c>
      <c r="E164" s="55">
        <v>2</v>
      </c>
      <c r="F164" s="56">
        <v>3.0000000000000001E-3</v>
      </c>
      <c r="G164"/>
    </row>
    <row r="165" spans="1:7">
      <c r="A165" s="221"/>
      <c r="B165" s="39" t="s">
        <v>281</v>
      </c>
      <c r="C165" s="45">
        <v>0</v>
      </c>
      <c r="D165" s="46">
        <v>0</v>
      </c>
      <c r="E165" s="47">
        <v>0</v>
      </c>
      <c r="F165" s="48">
        <v>0</v>
      </c>
      <c r="G165"/>
    </row>
    <row r="166" spans="1:7">
      <c r="A166" s="222"/>
      <c r="B166" s="128" t="s">
        <v>347</v>
      </c>
      <c r="C166" s="49">
        <v>0</v>
      </c>
      <c r="D166" s="50">
        <v>0</v>
      </c>
      <c r="E166" s="51">
        <v>4</v>
      </c>
      <c r="F166" s="52">
        <v>5.0000000000000001E-3</v>
      </c>
      <c r="G166"/>
    </row>
    <row r="167" spans="1:7">
      <c r="A167" s="223" t="s">
        <v>297</v>
      </c>
      <c r="B167" s="57" t="s">
        <v>282</v>
      </c>
      <c r="C167" s="41">
        <v>1</v>
      </c>
      <c r="D167" s="42">
        <v>8.9999999999999993E-3</v>
      </c>
      <c r="E167" s="43">
        <v>17</v>
      </c>
      <c r="F167" s="44">
        <v>2.1999999999999999E-2</v>
      </c>
      <c r="G167"/>
    </row>
    <row r="168" spans="1:7">
      <c r="A168" s="221"/>
      <c r="B168" s="39" t="s">
        <v>283</v>
      </c>
      <c r="C168" s="45">
        <v>1</v>
      </c>
      <c r="D168" s="46">
        <v>8.9999999999999993E-3</v>
      </c>
      <c r="E168" s="47">
        <v>5</v>
      </c>
      <c r="F168" s="48">
        <v>6.0000000000000001E-3</v>
      </c>
      <c r="G168"/>
    </row>
    <row r="169" spans="1:7">
      <c r="A169" s="221"/>
      <c r="B169" s="39" t="s">
        <v>284</v>
      </c>
      <c r="C169" s="45">
        <v>0</v>
      </c>
      <c r="D169" s="46">
        <v>0</v>
      </c>
      <c r="E169" s="47">
        <v>8</v>
      </c>
      <c r="F169" s="48">
        <v>0.01</v>
      </c>
      <c r="G169"/>
    </row>
    <row r="170" spans="1:7">
      <c r="A170" s="221"/>
      <c r="B170" s="39" t="s">
        <v>285</v>
      </c>
      <c r="C170" s="45">
        <v>1</v>
      </c>
      <c r="D170" s="46">
        <v>8.9999999999999993E-3</v>
      </c>
      <c r="E170" s="47">
        <v>15</v>
      </c>
      <c r="F170" s="48">
        <v>1.9E-2</v>
      </c>
      <c r="G170"/>
    </row>
    <row r="171" spans="1:7">
      <c r="A171" s="221"/>
      <c r="B171" s="39" t="s">
        <v>286</v>
      </c>
      <c r="C171" s="45">
        <v>1</v>
      </c>
      <c r="D171" s="46">
        <v>8.9999999999999993E-3</v>
      </c>
      <c r="E171" s="47">
        <v>32</v>
      </c>
      <c r="F171" s="48">
        <v>4.1000000000000002E-2</v>
      </c>
      <c r="G171"/>
    </row>
    <row r="172" spans="1:7" ht="30">
      <c r="A172" s="222"/>
      <c r="B172" s="128" t="s">
        <v>348</v>
      </c>
      <c r="C172" s="49">
        <v>2</v>
      </c>
      <c r="D172" s="50">
        <v>1.7000000000000001E-2</v>
      </c>
      <c r="E172" s="51">
        <v>9</v>
      </c>
      <c r="F172" s="52">
        <v>1.2E-2</v>
      </c>
      <c r="G172"/>
    </row>
    <row r="173" spans="1:7">
      <c r="A173" s="223" t="s">
        <v>298</v>
      </c>
      <c r="B173" s="40" t="s">
        <v>287</v>
      </c>
      <c r="C173" s="53">
        <v>0</v>
      </c>
      <c r="D173" s="54">
        <v>0</v>
      </c>
      <c r="E173" s="55">
        <v>1</v>
      </c>
      <c r="F173" s="56">
        <v>1E-3</v>
      </c>
      <c r="G173"/>
    </row>
    <row r="174" spans="1:7">
      <c r="A174" s="221"/>
      <c r="B174" s="39" t="s">
        <v>288</v>
      </c>
      <c r="C174" s="45">
        <v>1</v>
      </c>
      <c r="D174" s="46">
        <v>8.9999999999999993E-3</v>
      </c>
      <c r="E174" s="47">
        <v>14</v>
      </c>
      <c r="F174" s="48">
        <v>1.7999999999999999E-2</v>
      </c>
      <c r="G174"/>
    </row>
    <row r="175" spans="1:7">
      <c r="A175" s="221"/>
      <c r="B175" s="39" t="s">
        <v>289</v>
      </c>
      <c r="C175" s="45">
        <v>0</v>
      </c>
      <c r="D175" s="46">
        <v>0</v>
      </c>
      <c r="E175" s="47">
        <v>7</v>
      </c>
      <c r="F175" s="48">
        <v>8.9999999999999993E-3</v>
      </c>
      <c r="G175"/>
    </row>
    <row r="176" spans="1:7">
      <c r="A176" s="221"/>
      <c r="B176" s="39" t="s">
        <v>290</v>
      </c>
      <c r="C176" s="45">
        <v>1</v>
      </c>
      <c r="D176" s="46">
        <v>8.9999999999999993E-3</v>
      </c>
      <c r="E176" s="47">
        <v>14</v>
      </c>
      <c r="F176" s="48">
        <v>1.7999999999999999E-2</v>
      </c>
      <c r="G176"/>
    </row>
    <row r="177" spans="1:7">
      <c r="A177" s="221"/>
      <c r="B177" s="39" t="s">
        <v>291</v>
      </c>
      <c r="C177" s="45">
        <v>0</v>
      </c>
      <c r="D177" s="46">
        <v>0</v>
      </c>
      <c r="E177" s="47">
        <v>2</v>
      </c>
      <c r="F177" s="48">
        <v>3.0000000000000001E-3</v>
      </c>
      <c r="G177"/>
    </row>
    <row r="178" spans="1:7">
      <c r="A178" s="222"/>
      <c r="B178" s="128" t="s">
        <v>349</v>
      </c>
      <c r="C178" s="49">
        <v>0</v>
      </c>
      <c r="D178" s="50">
        <v>0</v>
      </c>
      <c r="E178" s="51">
        <v>7</v>
      </c>
      <c r="F178" s="52">
        <v>8.9999999999999993E-3</v>
      </c>
      <c r="G178"/>
    </row>
    <row r="179" spans="1:7" s="11" customFormat="1">
      <c r="A179" s="257" t="s">
        <v>293</v>
      </c>
      <c r="B179" s="283"/>
      <c r="C179" s="91">
        <v>13</v>
      </c>
      <c r="D179" s="92">
        <v>0.113</v>
      </c>
      <c r="E179" s="84">
        <v>109</v>
      </c>
      <c r="F179" s="93">
        <v>0.14000000000000001</v>
      </c>
    </row>
    <row r="180" spans="1:7">
      <c r="A180" s="224" t="s">
        <v>0</v>
      </c>
      <c r="B180" s="225"/>
      <c r="C180" s="97">
        <v>115</v>
      </c>
      <c r="D180" s="98">
        <v>1</v>
      </c>
      <c r="E180" s="86">
        <v>778</v>
      </c>
      <c r="F180" s="99">
        <v>1</v>
      </c>
      <c r="G180"/>
    </row>
    <row r="181" spans="1:7">
      <c r="A181" s="205" t="s">
        <v>350</v>
      </c>
      <c r="B181" s="206"/>
      <c r="C181" s="206"/>
      <c r="D181" s="206"/>
      <c r="E181" s="206"/>
      <c r="F181" s="207"/>
      <c r="G181"/>
    </row>
    <row r="182" spans="1:7">
      <c r="A182" s="212" t="s">
        <v>234</v>
      </c>
      <c r="B182" s="37" t="s">
        <v>218</v>
      </c>
      <c r="C182" s="41">
        <v>1</v>
      </c>
      <c r="D182" s="42">
        <v>8.9999999999999993E-3</v>
      </c>
      <c r="E182" s="43">
        <v>0</v>
      </c>
      <c r="F182" s="44">
        <v>0</v>
      </c>
      <c r="G182"/>
    </row>
    <row r="183" spans="1:7">
      <c r="A183" s="221"/>
      <c r="B183" s="38" t="s">
        <v>219</v>
      </c>
      <c r="C183" s="45">
        <v>1</v>
      </c>
      <c r="D183" s="46">
        <v>8.9999999999999993E-3</v>
      </c>
      <c r="E183" s="47">
        <v>5</v>
      </c>
      <c r="F183" s="48">
        <v>6.0000000000000001E-3</v>
      </c>
      <c r="G183"/>
    </row>
    <row r="184" spans="1:7">
      <c r="A184" s="221"/>
      <c r="B184" s="38" t="s">
        <v>220</v>
      </c>
      <c r="C184" s="45">
        <v>1</v>
      </c>
      <c r="D184" s="46">
        <v>8.9999999999999993E-3</v>
      </c>
      <c r="E184" s="47">
        <v>3</v>
      </c>
      <c r="F184" s="48">
        <v>4.0000000000000001E-3</v>
      </c>
      <c r="G184"/>
    </row>
    <row r="185" spans="1:7">
      <c r="A185" s="221"/>
      <c r="B185" s="39" t="s">
        <v>221</v>
      </c>
      <c r="C185" s="45">
        <v>0</v>
      </c>
      <c r="D185" s="46">
        <v>0</v>
      </c>
      <c r="E185" s="47">
        <v>0</v>
      </c>
      <c r="F185" s="48">
        <v>0</v>
      </c>
      <c r="G185"/>
    </row>
    <row r="186" spans="1:7">
      <c r="A186" s="221"/>
      <c r="B186" s="39" t="s">
        <v>222</v>
      </c>
      <c r="C186" s="45">
        <v>0</v>
      </c>
      <c r="D186" s="46">
        <v>0</v>
      </c>
      <c r="E186" s="47">
        <v>3</v>
      </c>
      <c r="F186" s="48">
        <v>4.0000000000000001E-3</v>
      </c>
      <c r="G186"/>
    </row>
    <row r="187" spans="1:7">
      <c r="A187" s="221"/>
      <c r="B187" s="39" t="s">
        <v>223</v>
      </c>
      <c r="C187" s="45">
        <v>0</v>
      </c>
      <c r="D187" s="46">
        <v>0</v>
      </c>
      <c r="E187" s="47">
        <v>1</v>
      </c>
      <c r="F187" s="48">
        <v>1E-3</v>
      </c>
      <c r="G187"/>
    </row>
    <row r="188" spans="1:7">
      <c r="A188" s="221"/>
      <c r="B188" s="39" t="s">
        <v>224</v>
      </c>
      <c r="C188" s="45">
        <v>1</v>
      </c>
      <c r="D188" s="46">
        <v>8.9999999999999993E-3</v>
      </c>
      <c r="E188" s="47">
        <v>3</v>
      </c>
      <c r="F188" s="48">
        <v>4.0000000000000001E-3</v>
      </c>
      <c r="G188"/>
    </row>
    <row r="189" spans="1:7">
      <c r="A189" s="221"/>
      <c r="B189" s="39" t="s">
        <v>225</v>
      </c>
      <c r="C189" s="45">
        <v>1</v>
      </c>
      <c r="D189" s="46">
        <v>8.9999999999999993E-3</v>
      </c>
      <c r="E189" s="47">
        <v>12</v>
      </c>
      <c r="F189" s="48">
        <v>1.6E-2</v>
      </c>
      <c r="G189"/>
    </row>
    <row r="190" spans="1:7" s="11" customFormat="1">
      <c r="A190" s="221"/>
      <c r="B190" s="39" t="s">
        <v>226</v>
      </c>
      <c r="C190" s="45">
        <v>0</v>
      </c>
      <c r="D190" s="46">
        <v>0</v>
      </c>
      <c r="E190" s="47">
        <v>1</v>
      </c>
      <c r="F190" s="48">
        <v>1E-3</v>
      </c>
    </row>
    <row r="191" spans="1:7" s="11" customFormat="1">
      <c r="A191" s="222"/>
      <c r="B191" s="128" t="s">
        <v>339</v>
      </c>
      <c r="C191" s="49">
        <v>3</v>
      </c>
      <c r="D191" s="50">
        <v>2.5999999999999999E-2</v>
      </c>
      <c r="E191" s="51">
        <v>26</v>
      </c>
      <c r="F191" s="52">
        <v>3.4000000000000002E-2</v>
      </c>
    </row>
    <row r="192" spans="1:7" s="11" customFormat="1">
      <c r="A192" s="212" t="s">
        <v>235</v>
      </c>
      <c r="B192" s="40" t="s">
        <v>227</v>
      </c>
      <c r="C192" s="53">
        <v>1</v>
      </c>
      <c r="D192" s="54">
        <v>8.9999999999999993E-3</v>
      </c>
      <c r="E192" s="55">
        <v>4</v>
      </c>
      <c r="F192" s="56">
        <v>5.0000000000000001E-3</v>
      </c>
    </row>
    <row r="193" spans="1:7" s="11" customFormat="1">
      <c r="A193" s="221"/>
      <c r="B193" s="39" t="s">
        <v>228</v>
      </c>
      <c r="C193" s="45">
        <v>1</v>
      </c>
      <c r="D193" s="46">
        <v>8.9999999999999993E-3</v>
      </c>
      <c r="E193" s="47">
        <v>5</v>
      </c>
      <c r="F193" s="48">
        <v>6.0000000000000001E-3</v>
      </c>
    </row>
    <row r="194" spans="1:7" s="11" customFormat="1">
      <c r="A194" s="221"/>
      <c r="B194" s="39" t="s">
        <v>229</v>
      </c>
      <c r="C194" s="45">
        <v>1</v>
      </c>
      <c r="D194" s="46">
        <v>8.9999999999999993E-3</v>
      </c>
      <c r="E194" s="47">
        <v>1</v>
      </c>
      <c r="F194" s="48">
        <v>1E-3</v>
      </c>
    </row>
    <row r="195" spans="1:7" s="11" customFormat="1">
      <c r="A195" s="221"/>
      <c r="B195" s="39" t="s">
        <v>230</v>
      </c>
      <c r="C195" s="45">
        <v>2</v>
      </c>
      <c r="D195" s="46">
        <v>1.7999999999999999E-2</v>
      </c>
      <c r="E195" s="47">
        <v>4</v>
      </c>
      <c r="F195" s="48">
        <v>5.0000000000000001E-3</v>
      </c>
    </row>
    <row r="196" spans="1:7" s="11" customFormat="1">
      <c r="A196" s="221"/>
      <c r="B196" s="39" t="s">
        <v>231</v>
      </c>
      <c r="C196" s="45">
        <v>0</v>
      </c>
      <c r="D196" s="46">
        <v>0</v>
      </c>
      <c r="E196" s="47">
        <v>7</v>
      </c>
      <c r="F196" s="48">
        <v>8.9999999999999993E-3</v>
      </c>
    </row>
    <row r="197" spans="1:7" s="11" customFormat="1">
      <c r="A197" s="221"/>
      <c r="B197" s="39" t="s">
        <v>232</v>
      </c>
      <c r="C197" s="45">
        <v>1</v>
      </c>
      <c r="D197" s="46">
        <v>8.9999999999999993E-3</v>
      </c>
      <c r="E197" s="47">
        <v>0</v>
      </c>
      <c r="F197" s="48">
        <v>0</v>
      </c>
    </row>
    <row r="198" spans="1:7" s="11" customFormat="1">
      <c r="A198" s="221"/>
      <c r="B198" s="39" t="s">
        <v>233</v>
      </c>
      <c r="C198" s="45">
        <v>0</v>
      </c>
      <c r="D198" s="46">
        <v>0</v>
      </c>
      <c r="E198" s="47">
        <v>11</v>
      </c>
      <c r="F198" s="48">
        <v>1.4E-2</v>
      </c>
    </row>
    <row r="199" spans="1:7" s="11" customFormat="1">
      <c r="A199" s="222"/>
      <c r="B199" s="128" t="s">
        <v>352</v>
      </c>
      <c r="C199" s="49">
        <v>4</v>
      </c>
      <c r="D199" s="50">
        <v>3.5000000000000003E-2</v>
      </c>
      <c r="E199" s="51">
        <v>10</v>
      </c>
      <c r="F199" s="52">
        <v>1.2999999999999999E-2</v>
      </c>
    </row>
    <row r="200" spans="1:7" ht="18" customHeight="1">
      <c r="A200" s="212" t="s">
        <v>273</v>
      </c>
      <c r="B200" s="57" t="s">
        <v>236</v>
      </c>
      <c r="C200" s="41">
        <v>0</v>
      </c>
      <c r="D200" s="42">
        <v>0</v>
      </c>
      <c r="E200" s="43">
        <v>1</v>
      </c>
      <c r="F200" s="44">
        <v>1E-3</v>
      </c>
      <c r="G200"/>
    </row>
    <row r="201" spans="1:7">
      <c r="A201" s="221"/>
      <c r="B201" s="39" t="s">
        <v>237</v>
      </c>
      <c r="C201" s="45">
        <v>0</v>
      </c>
      <c r="D201" s="46">
        <v>0</v>
      </c>
      <c r="E201" s="47">
        <v>1</v>
      </c>
      <c r="F201" s="48">
        <v>1E-3</v>
      </c>
      <c r="G201"/>
    </row>
    <row r="202" spans="1:7">
      <c r="A202" s="221"/>
      <c r="B202" s="39" t="s">
        <v>238</v>
      </c>
      <c r="C202" s="45">
        <v>0</v>
      </c>
      <c r="D202" s="46">
        <v>0</v>
      </c>
      <c r="E202" s="47">
        <v>18</v>
      </c>
      <c r="F202" s="48">
        <v>2.3E-2</v>
      </c>
      <c r="G202"/>
    </row>
    <row r="203" spans="1:7">
      <c r="A203" s="221"/>
      <c r="B203" s="39" t="s">
        <v>239</v>
      </c>
      <c r="C203" s="45">
        <v>0</v>
      </c>
      <c r="D203" s="46">
        <v>0</v>
      </c>
      <c r="E203" s="47">
        <v>5</v>
      </c>
      <c r="F203" s="48">
        <v>6.0000000000000001E-3</v>
      </c>
      <c r="G203"/>
    </row>
    <row r="204" spans="1:7">
      <c r="A204" s="221"/>
      <c r="B204" s="39" t="s">
        <v>240</v>
      </c>
      <c r="C204" s="45">
        <v>1</v>
      </c>
      <c r="D204" s="46">
        <v>8.9999999999999993E-3</v>
      </c>
      <c r="E204" s="47">
        <v>19</v>
      </c>
      <c r="F204" s="48">
        <v>2.5000000000000001E-2</v>
      </c>
      <c r="G204"/>
    </row>
    <row r="205" spans="1:7">
      <c r="A205" s="222"/>
      <c r="B205" s="128" t="s">
        <v>351</v>
      </c>
      <c r="C205" s="49">
        <v>0</v>
      </c>
      <c r="D205" s="50">
        <v>0</v>
      </c>
      <c r="E205" s="51">
        <v>3</v>
      </c>
      <c r="F205" s="52">
        <v>4.0000000000000001E-3</v>
      </c>
      <c r="G205"/>
    </row>
    <row r="206" spans="1:7">
      <c r="A206" s="212" t="s">
        <v>274</v>
      </c>
      <c r="B206" s="57" t="s">
        <v>241</v>
      </c>
      <c r="C206" s="41">
        <v>0</v>
      </c>
      <c r="D206" s="42">
        <v>0</v>
      </c>
      <c r="E206" s="43">
        <v>5</v>
      </c>
      <c r="F206" s="44">
        <v>6.0000000000000001E-3</v>
      </c>
      <c r="G206"/>
    </row>
    <row r="207" spans="1:7" ht="47" customHeight="1">
      <c r="A207" s="221"/>
      <c r="B207" s="129" t="s">
        <v>340</v>
      </c>
      <c r="C207" s="45">
        <v>1</v>
      </c>
      <c r="D207" s="46">
        <v>8.9999999999999993E-3</v>
      </c>
      <c r="E207" s="47">
        <v>7</v>
      </c>
      <c r="F207" s="48">
        <v>8.9999999999999993E-3</v>
      </c>
      <c r="G207"/>
    </row>
    <row r="208" spans="1:7" ht="45">
      <c r="A208" s="221"/>
      <c r="B208" s="129" t="s">
        <v>341</v>
      </c>
      <c r="C208" s="45">
        <v>3</v>
      </c>
      <c r="D208" s="46">
        <v>2.5999999999999999E-2</v>
      </c>
      <c r="E208" s="47">
        <v>73</v>
      </c>
      <c r="F208" s="48">
        <v>9.5000000000000001E-2</v>
      </c>
      <c r="G208"/>
    </row>
    <row r="209" spans="1:7">
      <c r="A209" s="221"/>
      <c r="B209" s="39" t="s">
        <v>242</v>
      </c>
      <c r="C209" s="45">
        <v>1</v>
      </c>
      <c r="D209" s="46">
        <v>8.9999999999999993E-3</v>
      </c>
      <c r="E209" s="47">
        <v>10</v>
      </c>
      <c r="F209" s="48">
        <v>1.2999999999999999E-2</v>
      </c>
      <c r="G209"/>
    </row>
    <row r="210" spans="1:7" ht="15" customHeight="1">
      <c r="A210" s="221"/>
      <c r="B210" s="39" t="s">
        <v>243</v>
      </c>
      <c r="C210" s="45">
        <v>2</v>
      </c>
      <c r="D210" s="46">
        <v>1.7999999999999999E-2</v>
      </c>
      <c r="E210" s="47">
        <v>19</v>
      </c>
      <c r="F210" s="48">
        <v>2.5000000000000001E-2</v>
      </c>
      <c r="G210"/>
    </row>
    <row r="211" spans="1:7">
      <c r="A211" s="221"/>
      <c r="B211" s="39" t="s">
        <v>244</v>
      </c>
      <c r="C211" s="45">
        <v>2</v>
      </c>
      <c r="D211" s="46">
        <v>1.7999999999999999E-2</v>
      </c>
      <c r="E211" s="47">
        <v>3</v>
      </c>
      <c r="F211" s="48">
        <v>4.0000000000000001E-3</v>
      </c>
      <c r="G211"/>
    </row>
    <row r="212" spans="1:7">
      <c r="A212" s="222"/>
      <c r="B212" s="131" t="s">
        <v>342</v>
      </c>
      <c r="C212" s="49">
        <v>3</v>
      </c>
      <c r="D212" s="50">
        <v>2.5999999999999999E-2</v>
      </c>
      <c r="E212" s="51">
        <v>5</v>
      </c>
      <c r="F212" s="52">
        <v>6.0000000000000001E-3</v>
      </c>
      <c r="G212"/>
    </row>
    <row r="213" spans="1:7">
      <c r="A213" s="205" t="s">
        <v>471</v>
      </c>
      <c r="B213" s="206"/>
      <c r="C213" s="206"/>
      <c r="D213" s="206"/>
      <c r="E213" s="206"/>
      <c r="F213" s="207"/>
      <c r="G213"/>
    </row>
    <row r="214" spans="1:7">
      <c r="A214" s="223" t="s">
        <v>275</v>
      </c>
      <c r="B214" s="57" t="s">
        <v>245</v>
      </c>
      <c r="C214" s="41">
        <v>1</v>
      </c>
      <c r="D214" s="42">
        <v>8.9999999999999993E-3</v>
      </c>
      <c r="E214" s="43">
        <v>15</v>
      </c>
      <c r="F214" s="44">
        <v>1.9E-2</v>
      </c>
      <c r="G214"/>
    </row>
    <row r="215" spans="1:7">
      <c r="A215" s="221"/>
      <c r="B215" s="39" t="s">
        <v>246</v>
      </c>
      <c r="C215" s="45">
        <v>0</v>
      </c>
      <c r="D215" s="46">
        <v>0</v>
      </c>
      <c r="E215" s="47">
        <v>2</v>
      </c>
      <c r="F215" s="48">
        <v>3.0000000000000001E-3</v>
      </c>
      <c r="G215"/>
    </row>
    <row r="216" spans="1:7">
      <c r="A216" s="221"/>
      <c r="B216" s="39" t="s">
        <v>247</v>
      </c>
      <c r="C216" s="45">
        <v>0</v>
      </c>
      <c r="D216" s="46">
        <v>0</v>
      </c>
      <c r="E216" s="47">
        <v>1</v>
      </c>
      <c r="F216" s="48">
        <v>1E-3</v>
      </c>
      <c r="G216"/>
    </row>
    <row r="217" spans="1:7">
      <c r="A217" s="221"/>
      <c r="B217" s="39" t="s">
        <v>248</v>
      </c>
      <c r="C217" s="45">
        <v>3</v>
      </c>
      <c r="D217" s="46">
        <v>2.5999999999999999E-2</v>
      </c>
      <c r="E217" s="47">
        <v>42</v>
      </c>
      <c r="F217" s="48">
        <v>5.5E-2</v>
      </c>
      <c r="G217"/>
    </row>
    <row r="218" spans="1:7">
      <c r="A218" s="221"/>
      <c r="B218" s="39" t="s">
        <v>249</v>
      </c>
      <c r="C218" s="45">
        <v>0</v>
      </c>
      <c r="D218" s="46">
        <v>0</v>
      </c>
      <c r="E218" s="47">
        <v>1</v>
      </c>
      <c r="F218" s="48">
        <v>1E-3</v>
      </c>
      <c r="G218"/>
    </row>
    <row r="219" spans="1:7">
      <c r="A219" s="221"/>
      <c r="B219" s="39" t="s">
        <v>250</v>
      </c>
      <c r="C219" s="45">
        <v>1</v>
      </c>
      <c r="D219" s="46">
        <v>8.9999999999999993E-3</v>
      </c>
      <c r="E219" s="47">
        <v>2</v>
      </c>
      <c r="F219" s="48">
        <v>3.0000000000000001E-3</v>
      </c>
      <c r="G219"/>
    </row>
    <row r="220" spans="1:7" ht="15.75" customHeight="1">
      <c r="A220" s="221"/>
      <c r="B220" s="39" t="s">
        <v>251</v>
      </c>
      <c r="C220" s="45">
        <v>1</v>
      </c>
      <c r="D220" s="46">
        <v>8.9999999999999993E-3</v>
      </c>
      <c r="E220" s="47">
        <v>11</v>
      </c>
      <c r="F220" s="48">
        <v>1.4E-2</v>
      </c>
      <c r="G220"/>
    </row>
    <row r="221" spans="1:7">
      <c r="A221" s="221"/>
      <c r="B221" s="39" t="s">
        <v>252</v>
      </c>
      <c r="C221" s="45">
        <v>2</v>
      </c>
      <c r="D221" s="46">
        <v>1.7999999999999999E-2</v>
      </c>
      <c r="E221" s="47">
        <v>34</v>
      </c>
      <c r="F221" s="48">
        <v>4.3999999999999997E-2</v>
      </c>
      <c r="G221"/>
    </row>
    <row r="222" spans="1:7">
      <c r="A222" s="221"/>
      <c r="B222" s="39" t="s">
        <v>253</v>
      </c>
      <c r="C222" s="45">
        <v>0</v>
      </c>
      <c r="D222" s="46">
        <v>0</v>
      </c>
      <c r="E222" s="47">
        <v>2</v>
      </c>
      <c r="F222" s="48">
        <v>3.0000000000000001E-3</v>
      </c>
      <c r="G222"/>
    </row>
    <row r="223" spans="1:7">
      <c r="A223" s="222"/>
      <c r="B223" s="131" t="s">
        <v>343</v>
      </c>
      <c r="C223" s="49">
        <v>5</v>
      </c>
      <c r="D223" s="50">
        <v>4.3999999999999997E-2</v>
      </c>
      <c r="E223" s="51">
        <v>18</v>
      </c>
      <c r="F223" s="52">
        <v>2.3E-2</v>
      </c>
      <c r="G223"/>
    </row>
    <row r="224" spans="1:7">
      <c r="A224" s="221" t="s">
        <v>276</v>
      </c>
      <c r="B224" s="40" t="s">
        <v>254</v>
      </c>
      <c r="C224" s="53">
        <v>2</v>
      </c>
      <c r="D224" s="54">
        <v>1.7999999999999999E-2</v>
      </c>
      <c r="E224" s="55">
        <v>1</v>
      </c>
      <c r="F224" s="56">
        <v>1E-3</v>
      </c>
      <c r="G224"/>
    </row>
    <row r="225" spans="1:7">
      <c r="A225" s="221"/>
      <c r="B225" s="39" t="s">
        <v>255</v>
      </c>
      <c r="C225" s="45">
        <v>1</v>
      </c>
      <c r="D225" s="46">
        <v>8.9999999999999993E-3</v>
      </c>
      <c r="E225" s="47">
        <v>2</v>
      </c>
      <c r="F225" s="48">
        <v>3.0000000000000001E-3</v>
      </c>
      <c r="G225"/>
    </row>
    <row r="226" spans="1:7">
      <c r="A226" s="221"/>
      <c r="B226" s="39" t="s">
        <v>256</v>
      </c>
      <c r="C226" s="45">
        <v>0</v>
      </c>
      <c r="D226" s="46">
        <v>0</v>
      </c>
      <c r="E226" s="47">
        <v>2</v>
      </c>
      <c r="F226" s="48">
        <v>3.0000000000000001E-3</v>
      </c>
      <c r="G226"/>
    </row>
    <row r="227" spans="1:7">
      <c r="A227" s="221"/>
      <c r="B227" s="39" t="s">
        <v>257</v>
      </c>
      <c r="C227" s="45">
        <v>3</v>
      </c>
      <c r="D227" s="46">
        <v>2.5999999999999999E-2</v>
      </c>
      <c r="E227" s="47">
        <v>6</v>
      </c>
      <c r="F227" s="48">
        <v>8.0000000000000002E-3</v>
      </c>
      <c r="G227"/>
    </row>
    <row r="228" spans="1:7">
      <c r="A228" s="221"/>
      <c r="B228" s="39" t="s">
        <v>258</v>
      </c>
      <c r="C228" s="45">
        <v>1</v>
      </c>
      <c r="D228" s="46">
        <v>8.9999999999999993E-3</v>
      </c>
      <c r="E228" s="47">
        <v>0</v>
      </c>
      <c r="F228" s="48">
        <v>0</v>
      </c>
      <c r="G228"/>
    </row>
    <row r="229" spans="1:7">
      <c r="A229" s="221"/>
      <c r="B229" s="39" t="s">
        <v>259</v>
      </c>
      <c r="C229" s="45">
        <v>3</v>
      </c>
      <c r="D229" s="46">
        <v>2.5999999999999999E-2</v>
      </c>
      <c r="E229" s="47">
        <v>8</v>
      </c>
      <c r="F229" s="48">
        <v>0.01</v>
      </c>
      <c r="G229"/>
    </row>
    <row r="230" spans="1:7">
      <c r="A230" s="221"/>
      <c r="B230" s="39" t="s">
        <v>260</v>
      </c>
      <c r="C230" s="45">
        <v>0</v>
      </c>
      <c r="D230" s="46">
        <v>0</v>
      </c>
      <c r="E230" s="47">
        <v>1</v>
      </c>
      <c r="F230" s="48">
        <v>1E-3</v>
      </c>
      <c r="G230"/>
    </row>
    <row r="231" spans="1:7">
      <c r="A231" s="221"/>
      <c r="B231" s="39" t="s">
        <v>261</v>
      </c>
      <c r="C231" s="45">
        <v>0</v>
      </c>
      <c r="D231" s="46">
        <v>0</v>
      </c>
      <c r="E231" s="47">
        <v>6</v>
      </c>
      <c r="F231" s="48">
        <v>8.0000000000000002E-3</v>
      </c>
      <c r="G231"/>
    </row>
    <row r="232" spans="1:7">
      <c r="A232" s="221"/>
      <c r="B232" s="183" t="s">
        <v>460</v>
      </c>
      <c r="C232" s="45">
        <v>2</v>
      </c>
      <c r="D232" s="46">
        <v>1.7999999999999999E-2</v>
      </c>
      <c r="E232" s="47">
        <v>13</v>
      </c>
      <c r="F232" s="48">
        <v>1.7000000000000001E-2</v>
      </c>
      <c r="G232"/>
    </row>
    <row r="233" spans="1:7">
      <c r="A233" s="222"/>
      <c r="B233" s="132" t="s">
        <v>344</v>
      </c>
      <c r="C233" s="49">
        <v>1</v>
      </c>
      <c r="D233" s="50">
        <v>8.9999999999999993E-3</v>
      </c>
      <c r="E233" s="51">
        <v>2</v>
      </c>
      <c r="F233" s="52">
        <v>3.0000000000000001E-3</v>
      </c>
      <c r="G233"/>
    </row>
    <row r="234" spans="1:7">
      <c r="A234" s="223" t="s">
        <v>294</v>
      </c>
      <c r="B234" s="40" t="s">
        <v>92</v>
      </c>
      <c r="C234" s="53">
        <v>0</v>
      </c>
      <c r="D234" s="54">
        <v>0</v>
      </c>
      <c r="E234" s="55">
        <v>11</v>
      </c>
      <c r="F234" s="56">
        <v>1.4E-2</v>
      </c>
      <c r="G234"/>
    </row>
    <row r="235" spans="1:7">
      <c r="A235" s="221"/>
      <c r="B235" s="39" t="s">
        <v>262</v>
      </c>
      <c r="C235" s="45">
        <v>0</v>
      </c>
      <c r="D235" s="46">
        <v>0</v>
      </c>
      <c r="E235" s="47">
        <v>4</v>
      </c>
      <c r="F235" s="48">
        <v>5.0000000000000001E-3</v>
      </c>
      <c r="G235"/>
    </row>
    <row r="236" spans="1:7">
      <c r="A236" s="221"/>
      <c r="B236" s="39" t="s">
        <v>263</v>
      </c>
      <c r="C236" s="45">
        <v>2</v>
      </c>
      <c r="D236" s="46">
        <v>1.7999999999999999E-2</v>
      </c>
      <c r="E236" s="47">
        <v>5</v>
      </c>
      <c r="F236" s="48">
        <v>6.0000000000000001E-3</v>
      </c>
      <c r="G236"/>
    </row>
    <row r="237" spans="1:7">
      <c r="A237" s="221"/>
      <c r="B237" s="39" t="s">
        <v>264</v>
      </c>
      <c r="C237" s="45">
        <v>4</v>
      </c>
      <c r="D237" s="46">
        <v>3.5000000000000003E-2</v>
      </c>
      <c r="E237" s="47">
        <v>22</v>
      </c>
      <c r="F237" s="48">
        <v>2.9000000000000001E-2</v>
      </c>
      <c r="G237"/>
    </row>
    <row r="238" spans="1:7">
      <c r="A238" s="221"/>
      <c r="B238" s="39" t="s">
        <v>265</v>
      </c>
      <c r="C238" s="45">
        <v>10</v>
      </c>
      <c r="D238" s="46">
        <v>8.7999999999999995E-2</v>
      </c>
      <c r="E238" s="47">
        <v>27</v>
      </c>
      <c r="F238" s="48">
        <v>3.5000000000000003E-2</v>
      </c>
      <c r="G238"/>
    </row>
    <row r="239" spans="1:7">
      <c r="A239" s="221"/>
      <c r="B239" s="39" t="s">
        <v>266</v>
      </c>
      <c r="C239" s="45">
        <v>0</v>
      </c>
      <c r="D239" s="46">
        <v>0</v>
      </c>
      <c r="E239" s="47">
        <v>9</v>
      </c>
      <c r="F239" s="48">
        <v>1.2E-2</v>
      </c>
      <c r="G239"/>
    </row>
    <row r="240" spans="1:7">
      <c r="A240" s="221"/>
      <c r="B240" s="39" t="s">
        <v>267</v>
      </c>
      <c r="C240" s="45">
        <v>3</v>
      </c>
      <c r="D240" s="46">
        <v>2.5999999999999999E-2</v>
      </c>
      <c r="E240" s="47">
        <v>2</v>
      </c>
      <c r="F240" s="48">
        <v>3.0000000000000001E-3</v>
      </c>
      <c r="G240"/>
    </row>
    <row r="241" spans="1:7">
      <c r="A241" s="221"/>
      <c r="B241" s="39" t="s">
        <v>268</v>
      </c>
      <c r="C241" s="45">
        <v>3</v>
      </c>
      <c r="D241" s="46">
        <v>2.5999999999999999E-2</v>
      </c>
      <c r="E241" s="47">
        <v>26</v>
      </c>
      <c r="F241" s="48">
        <v>3.4000000000000002E-2</v>
      </c>
      <c r="G241"/>
    </row>
    <row r="242" spans="1:7">
      <c r="A242" s="221"/>
      <c r="B242" s="39" t="s">
        <v>269</v>
      </c>
      <c r="C242" s="45">
        <v>3</v>
      </c>
      <c r="D242" s="46">
        <v>2.5999999999999999E-2</v>
      </c>
      <c r="E242" s="47">
        <v>5</v>
      </c>
      <c r="F242" s="48">
        <v>6.0000000000000001E-3</v>
      </c>
      <c r="G242"/>
    </row>
    <row r="243" spans="1:7">
      <c r="A243" s="221"/>
      <c r="B243" s="39" t="s">
        <v>270</v>
      </c>
      <c r="C243" s="45">
        <v>0</v>
      </c>
      <c r="D243" s="46">
        <v>0</v>
      </c>
      <c r="E243" s="47">
        <v>0</v>
      </c>
      <c r="F243" s="48">
        <v>0</v>
      </c>
      <c r="G243"/>
    </row>
    <row r="244" spans="1:7">
      <c r="A244" s="221"/>
      <c r="B244" s="39" t="s">
        <v>271</v>
      </c>
      <c r="C244" s="45">
        <v>0</v>
      </c>
      <c r="D244" s="46">
        <v>0</v>
      </c>
      <c r="E244" s="47">
        <v>2</v>
      </c>
      <c r="F244" s="48">
        <v>3.0000000000000001E-3</v>
      </c>
      <c r="G244"/>
    </row>
    <row r="245" spans="1:7">
      <c r="A245" s="221"/>
      <c r="B245" s="39" t="s">
        <v>272</v>
      </c>
      <c r="C245" s="45">
        <v>4</v>
      </c>
      <c r="D245" s="46">
        <v>3.5000000000000003E-2</v>
      </c>
      <c r="E245" s="47">
        <v>3</v>
      </c>
      <c r="F245" s="48">
        <v>4.0000000000000001E-3</v>
      </c>
      <c r="G245"/>
    </row>
    <row r="246" spans="1:7" ht="30">
      <c r="A246" s="222"/>
      <c r="B246" s="128" t="s">
        <v>345</v>
      </c>
      <c r="C246" s="49">
        <v>3</v>
      </c>
      <c r="D246" s="50">
        <v>2.5999999999999999E-2</v>
      </c>
      <c r="E246" s="51">
        <v>13</v>
      </c>
      <c r="F246" s="52">
        <v>1.7000000000000001E-2</v>
      </c>
      <c r="G246"/>
    </row>
    <row r="247" spans="1:7">
      <c r="A247" s="205" t="s">
        <v>471</v>
      </c>
      <c r="B247" s="206"/>
      <c r="C247" s="206"/>
      <c r="D247" s="206"/>
      <c r="E247" s="206"/>
      <c r="F247" s="207"/>
      <c r="G247"/>
    </row>
    <row r="248" spans="1:7">
      <c r="A248" s="223" t="s">
        <v>295</v>
      </c>
      <c r="B248" s="40" t="s">
        <v>277</v>
      </c>
      <c r="C248" s="53">
        <v>1</v>
      </c>
      <c r="D248" s="54">
        <v>8.9999999999999993E-3</v>
      </c>
      <c r="E248" s="55">
        <v>2</v>
      </c>
      <c r="F248" s="56">
        <v>3.0000000000000001E-3</v>
      </c>
      <c r="G248"/>
    </row>
    <row r="249" spans="1:7">
      <c r="A249" s="221"/>
      <c r="B249" s="39" t="s">
        <v>278</v>
      </c>
      <c r="C249" s="45">
        <v>0</v>
      </c>
      <c r="D249" s="46">
        <v>0</v>
      </c>
      <c r="E249" s="47">
        <v>4</v>
      </c>
      <c r="F249" s="48">
        <v>5.0000000000000001E-3</v>
      </c>
      <c r="G249"/>
    </row>
    <row r="250" spans="1:7">
      <c r="A250" s="221"/>
      <c r="B250" s="39" t="s">
        <v>279</v>
      </c>
      <c r="C250" s="45">
        <v>1</v>
      </c>
      <c r="D250" s="46">
        <v>8.9999999999999993E-3</v>
      </c>
      <c r="E250" s="47">
        <v>4</v>
      </c>
      <c r="F250" s="48">
        <v>5.0000000000000001E-3</v>
      </c>
      <c r="G250"/>
    </row>
    <row r="251" spans="1:7">
      <c r="A251" s="222"/>
      <c r="B251" s="128" t="s">
        <v>346</v>
      </c>
      <c r="C251" s="49">
        <v>0</v>
      </c>
      <c r="D251" s="50">
        <v>0</v>
      </c>
      <c r="E251" s="51">
        <v>5</v>
      </c>
      <c r="F251" s="52">
        <v>6.0000000000000001E-3</v>
      </c>
      <c r="G251"/>
    </row>
    <row r="252" spans="1:7">
      <c r="A252" s="221" t="s">
        <v>296</v>
      </c>
      <c r="B252" s="40" t="s">
        <v>280</v>
      </c>
      <c r="C252" s="53">
        <v>0</v>
      </c>
      <c r="D252" s="54">
        <v>0</v>
      </c>
      <c r="E252" s="55">
        <v>4</v>
      </c>
      <c r="F252" s="56">
        <v>5.0000000000000001E-3</v>
      </c>
      <c r="G252"/>
    </row>
    <row r="253" spans="1:7">
      <c r="A253" s="221"/>
      <c r="B253" s="39" t="s">
        <v>281</v>
      </c>
      <c r="C253" s="45">
        <v>0</v>
      </c>
      <c r="D253" s="46">
        <v>0</v>
      </c>
      <c r="E253" s="47">
        <v>5</v>
      </c>
      <c r="F253" s="48">
        <v>6.0000000000000001E-3</v>
      </c>
      <c r="G253"/>
    </row>
    <row r="254" spans="1:7">
      <c r="A254" s="222"/>
      <c r="B254" s="128" t="s">
        <v>347</v>
      </c>
      <c r="C254" s="49">
        <v>0</v>
      </c>
      <c r="D254" s="50">
        <v>0</v>
      </c>
      <c r="E254" s="51">
        <v>0</v>
      </c>
      <c r="F254" s="52">
        <v>0</v>
      </c>
      <c r="G254"/>
    </row>
    <row r="255" spans="1:7">
      <c r="A255" s="223" t="s">
        <v>297</v>
      </c>
      <c r="B255" s="57" t="s">
        <v>282</v>
      </c>
      <c r="C255" s="41">
        <v>1</v>
      </c>
      <c r="D255" s="42">
        <v>8.9999999999999993E-3</v>
      </c>
      <c r="E255" s="43">
        <v>10</v>
      </c>
      <c r="F255" s="44">
        <v>1.2999999999999999E-2</v>
      </c>
      <c r="G255"/>
    </row>
    <row r="256" spans="1:7">
      <c r="A256" s="221"/>
      <c r="B256" s="39" t="s">
        <v>283</v>
      </c>
      <c r="C256" s="45">
        <v>1</v>
      </c>
      <c r="D256" s="46">
        <v>8.9999999999999993E-3</v>
      </c>
      <c r="E256" s="47">
        <v>10</v>
      </c>
      <c r="F256" s="48">
        <v>1.2999999999999999E-2</v>
      </c>
      <c r="G256"/>
    </row>
    <row r="257" spans="1:7">
      <c r="A257" s="221"/>
      <c r="B257" s="39" t="s">
        <v>284</v>
      </c>
      <c r="C257" s="45">
        <v>0</v>
      </c>
      <c r="D257" s="46">
        <v>0</v>
      </c>
      <c r="E257" s="47">
        <v>2</v>
      </c>
      <c r="F257" s="48">
        <v>3.0000000000000001E-3</v>
      </c>
      <c r="G257"/>
    </row>
    <row r="258" spans="1:7">
      <c r="A258" s="221"/>
      <c r="B258" s="39" t="s">
        <v>285</v>
      </c>
      <c r="C258" s="45">
        <v>0</v>
      </c>
      <c r="D258" s="46">
        <v>0</v>
      </c>
      <c r="E258" s="47">
        <v>1</v>
      </c>
      <c r="F258" s="48">
        <v>1E-3</v>
      </c>
      <c r="G258"/>
    </row>
    <row r="259" spans="1:7">
      <c r="A259" s="221"/>
      <c r="B259" s="39" t="s">
        <v>286</v>
      </c>
      <c r="C259" s="45">
        <v>2</v>
      </c>
      <c r="D259" s="46">
        <v>1.7999999999999999E-2</v>
      </c>
      <c r="E259" s="47">
        <v>22</v>
      </c>
      <c r="F259" s="48">
        <v>2.9000000000000001E-2</v>
      </c>
      <c r="G259"/>
    </row>
    <row r="260" spans="1:7" ht="30">
      <c r="A260" s="222"/>
      <c r="B260" s="128" t="s">
        <v>348</v>
      </c>
      <c r="C260" s="49">
        <v>1</v>
      </c>
      <c r="D260" s="50">
        <v>8.9999999999999993E-3</v>
      </c>
      <c r="E260" s="51">
        <v>11</v>
      </c>
      <c r="F260" s="52">
        <v>1.4E-2</v>
      </c>
      <c r="G260"/>
    </row>
    <row r="261" spans="1:7">
      <c r="A261" s="223" t="s">
        <v>298</v>
      </c>
      <c r="B261" s="40" t="s">
        <v>287</v>
      </c>
      <c r="C261" s="53">
        <v>0</v>
      </c>
      <c r="D261" s="54">
        <v>0</v>
      </c>
      <c r="E261" s="55">
        <v>1</v>
      </c>
      <c r="F261" s="56">
        <v>1E-3</v>
      </c>
      <c r="G261"/>
    </row>
    <row r="262" spans="1:7">
      <c r="A262" s="221"/>
      <c r="B262" s="39" t="s">
        <v>288</v>
      </c>
      <c r="C262" s="45">
        <v>0</v>
      </c>
      <c r="D262" s="46">
        <v>0</v>
      </c>
      <c r="E262" s="47">
        <v>0</v>
      </c>
      <c r="F262" s="48">
        <v>0</v>
      </c>
      <c r="G262"/>
    </row>
    <row r="263" spans="1:7">
      <c r="A263" s="221"/>
      <c r="B263" s="39" t="s">
        <v>289</v>
      </c>
      <c r="C263" s="45">
        <v>1</v>
      </c>
      <c r="D263" s="46">
        <v>8.9999999999999993E-3</v>
      </c>
      <c r="E263" s="47">
        <v>1</v>
      </c>
      <c r="F263" s="48">
        <v>1E-3</v>
      </c>
      <c r="G263"/>
    </row>
    <row r="264" spans="1:7">
      <c r="A264" s="221"/>
      <c r="B264" s="39" t="s">
        <v>290</v>
      </c>
      <c r="C264" s="45">
        <v>0</v>
      </c>
      <c r="D264" s="46">
        <v>0</v>
      </c>
      <c r="E264" s="47">
        <v>8</v>
      </c>
      <c r="F264" s="48">
        <v>0.01</v>
      </c>
      <c r="G264"/>
    </row>
    <row r="265" spans="1:7">
      <c r="A265" s="221"/>
      <c r="B265" s="39" t="s">
        <v>291</v>
      </c>
      <c r="C265" s="45">
        <v>0</v>
      </c>
      <c r="D265" s="46">
        <v>0</v>
      </c>
      <c r="E265" s="47">
        <v>2</v>
      </c>
      <c r="F265" s="48">
        <v>3.0000000000000001E-3</v>
      </c>
      <c r="G265"/>
    </row>
    <row r="266" spans="1:7">
      <c r="A266" s="222"/>
      <c r="B266" s="128" t="s">
        <v>349</v>
      </c>
      <c r="C266" s="49">
        <v>0</v>
      </c>
      <c r="D266" s="50">
        <v>0</v>
      </c>
      <c r="E266" s="51">
        <v>1</v>
      </c>
      <c r="F266" s="52">
        <v>1E-3</v>
      </c>
      <c r="G266"/>
    </row>
    <row r="267" spans="1:7" s="11" customFormat="1">
      <c r="A267" s="257" t="s">
        <v>292</v>
      </c>
      <c r="B267" s="229" t="s">
        <v>313</v>
      </c>
      <c r="C267" s="91">
        <v>10</v>
      </c>
      <c r="D267" s="92">
        <v>8.7999999999999995E-2</v>
      </c>
      <c r="E267" s="122">
        <v>67</v>
      </c>
      <c r="F267" s="93">
        <v>8.6999999999999994E-2</v>
      </c>
    </row>
    <row r="268" spans="1:7" s="11" customFormat="1">
      <c r="A268" s="252" t="s">
        <v>293</v>
      </c>
      <c r="B268" s="227" t="s">
        <v>309</v>
      </c>
      <c r="C268" s="91">
        <v>7</v>
      </c>
      <c r="D268" s="92">
        <v>6.0999999999999999E-2</v>
      </c>
      <c r="E268" s="122">
        <v>47</v>
      </c>
      <c r="F268" s="93">
        <v>6.0999999999999999E-2</v>
      </c>
    </row>
    <row r="269" spans="1:7">
      <c r="A269" s="224" t="s">
        <v>0</v>
      </c>
      <c r="B269" s="225"/>
      <c r="C269" s="97">
        <v>114</v>
      </c>
      <c r="D269" s="98">
        <v>1</v>
      </c>
      <c r="E269" s="123">
        <v>770</v>
      </c>
      <c r="F269" s="99">
        <v>1</v>
      </c>
      <c r="G269"/>
    </row>
    <row r="270" spans="1:7" ht="30" customHeight="1">
      <c r="A270" s="205" t="s">
        <v>364</v>
      </c>
      <c r="B270" s="206"/>
      <c r="C270" s="206"/>
      <c r="D270" s="206"/>
      <c r="E270" s="206"/>
      <c r="F270" s="207"/>
      <c r="G270"/>
    </row>
    <row r="271" spans="1:7">
      <c r="A271" s="228" t="s">
        <v>47</v>
      </c>
      <c r="B271" s="229"/>
      <c r="C271" s="88">
        <v>4</v>
      </c>
      <c r="D271" s="89">
        <v>0.33300000000000002</v>
      </c>
      <c r="E271" s="85">
        <v>12</v>
      </c>
      <c r="F271" s="90">
        <v>0.13200000000000001</v>
      </c>
      <c r="G271"/>
    </row>
    <row r="272" spans="1:7">
      <c r="A272" s="226" t="s">
        <v>48</v>
      </c>
      <c r="B272" s="227"/>
      <c r="C272" s="91">
        <v>2</v>
      </c>
      <c r="D272" s="92">
        <v>0.16700000000000001</v>
      </c>
      <c r="E272" s="84">
        <v>28</v>
      </c>
      <c r="F272" s="93">
        <v>0.308</v>
      </c>
      <c r="G272"/>
    </row>
    <row r="273" spans="1:7">
      <c r="A273" s="226" t="s">
        <v>49</v>
      </c>
      <c r="B273" s="227"/>
      <c r="C273" s="91">
        <v>6</v>
      </c>
      <c r="D273" s="92">
        <v>0.5</v>
      </c>
      <c r="E273" s="84">
        <v>33</v>
      </c>
      <c r="F273" s="93">
        <v>0.36299999999999999</v>
      </c>
      <c r="G273"/>
    </row>
    <row r="274" spans="1:7">
      <c r="A274" s="226" t="s">
        <v>50</v>
      </c>
      <c r="B274" s="227"/>
      <c r="C274" s="91">
        <v>0</v>
      </c>
      <c r="D274" s="92">
        <v>0</v>
      </c>
      <c r="E274" s="84">
        <v>17</v>
      </c>
      <c r="F274" s="93">
        <v>0.187</v>
      </c>
      <c r="G274"/>
    </row>
    <row r="275" spans="1:7">
      <c r="A275" s="226" t="s">
        <v>51</v>
      </c>
      <c r="B275" s="227"/>
      <c r="C275" s="91">
        <v>0</v>
      </c>
      <c r="D275" s="92">
        <v>0</v>
      </c>
      <c r="E275" s="84">
        <v>1</v>
      </c>
      <c r="F275" s="93">
        <v>1.0999999999999999E-2</v>
      </c>
      <c r="G275"/>
    </row>
    <row r="276" spans="1:7">
      <c r="A276" s="224" t="s">
        <v>0</v>
      </c>
      <c r="B276" s="225"/>
      <c r="C276" s="97">
        <v>12</v>
      </c>
      <c r="D276" s="98">
        <v>1</v>
      </c>
      <c r="E276" s="86">
        <v>91</v>
      </c>
      <c r="F276" s="99">
        <v>1</v>
      </c>
      <c r="G276"/>
    </row>
    <row r="277" spans="1:7">
      <c r="A277" s="205" t="s">
        <v>353</v>
      </c>
      <c r="B277" s="206"/>
      <c r="C277" s="206"/>
      <c r="D277" s="206"/>
      <c r="E277" s="206"/>
      <c r="F277" s="207"/>
      <c r="G277"/>
    </row>
    <row r="278" spans="1:7">
      <c r="A278" s="228" t="s">
        <v>52</v>
      </c>
      <c r="B278" s="229"/>
      <c r="C278" s="88">
        <v>92</v>
      </c>
      <c r="D278" s="89">
        <v>0.81399999999999995</v>
      </c>
      <c r="E278" s="85">
        <v>629</v>
      </c>
      <c r="F278" s="90">
        <v>0.81699999999999995</v>
      </c>
      <c r="G278"/>
    </row>
    <row r="279" spans="1:7">
      <c r="A279" s="226" t="s">
        <v>53</v>
      </c>
      <c r="B279" s="227"/>
      <c r="C279" s="91">
        <v>21</v>
      </c>
      <c r="D279" s="92">
        <v>0.186</v>
      </c>
      <c r="E279" s="84">
        <v>141</v>
      </c>
      <c r="F279" s="93">
        <v>0.183</v>
      </c>
      <c r="G279"/>
    </row>
    <row r="280" spans="1:7">
      <c r="A280" s="224" t="s">
        <v>0</v>
      </c>
      <c r="B280" s="225"/>
      <c r="C280" s="97">
        <v>113</v>
      </c>
      <c r="D280" s="98">
        <v>1</v>
      </c>
      <c r="E280" s="86">
        <v>770</v>
      </c>
      <c r="F280" s="99">
        <v>1</v>
      </c>
      <c r="G280"/>
    </row>
    <row r="281" spans="1:7">
      <c r="A281" s="205" t="s">
        <v>354</v>
      </c>
      <c r="B281" s="206"/>
      <c r="C281" s="206"/>
      <c r="D281" s="206"/>
      <c r="E281" s="206"/>
      <c r="F281" s="207"/>
      <c r="G281"/>
    </row>
    <row r="282" spans="1:7">
      <c r="A282" s="228" t="s">
        <v>54</v>
      </c>
      <c r="B282" s="229"/>
      <c r="C282" s="88">
        <v>1</v>
      </c>
      <c r="D282" s="89">
        <f>C282/C$291</f>
        <v>9.0909090909090905E-3</v>
      </c>
      <c r="E282" s="85">
        <v>16</v>
      </c>
      <c r="F282" s="90">
        <f>E282/E$291</f>
        <v>2.2099447513812154E-2</v>
      </c>
      <c r="G282"/>
    </row>
    <row r="283" spans="1:7">
      <c r="A283" s="226" t="s">
        <v>55</v>
      </c>
      <c r="B283" s="227"/>
      <c r="C283" s="91">
        <v>0</v>
      </c>
      <c r="D283" s="92">
        <f t="shared" ref="D283:F290" si="2">C283/C$291</f>
        <v>0</v>
      </c>
      <c r="E283" s="84">
        <v>9</v>
      </c>
      <c r="F283" s="93">
        <f t="shared" si="2"/>
        <v>1.2430939226519336E-2</v>
      </c>
      <c r="G283"/>
    </row>
    <row r="284" spans="1:7">
      <c r="A284" s="226" t="s">
        <v>56</v>
      </c>
      <c r="B284" s="227"/>
      <c r="C284" s="91">
        <v>17</v>
      </c>
      <c r="D284" s="92">
        <f t="shared" si="2"/>
        <v>0.15454545454545454</v>
      </c>
      <c r="E284" s="84">
        <v>100</v>
      </c>
      <c r="F284" s="93">
        <f t="shared" si="2"/>
        <v>0.13812154696132597</v>
      </c>
      <c r="G284"/>
    </row>
    <row r="285" spans="1:7">
      <c r="A285" s="226" t="s">
        <v>57</v>
      </c>
      <c r="B285" s="227"/>
      <c r="C285" s="91">
        <v>1</v>
      </c>
      <c r="D285" s="92">
        <f t="shared" si="2"/>
        <v>9.0909090909090905E-3</v>
      </c>
      <c r="E285" s="84">
        <v>22</v>
      </c>
      <c r="F285" s="93">
        <f t="shared" si="2"/>
        <v>3.0386740331491711E-2</v>
      </c>
      <c r="G285"/>
    </row>
    <row r="286" spans="1:7">
      <c r="A286" s="226" t="s">
        <v>58</v>
      </c>
      <c r="B286" s="227"/>
      <c r="C286" s="91">
        <v>4</v>
      </c>
      <c r="D286" s="92">
        <f t="shared" si="2"/>
        <v>3.6363636363636362E-2</v>
      </c>
      <c r="E286" s="84">
        <v>18</v>
      </c>
      <c r="F286" s="93">
        <f t="shared" si="2"/>
        <v>2.4861878453038673E-2</v>
      </c>
      <c r="G286"/>
    </row>
    <row r="287" spans="1:7">
      <c r="A287" s="226" t="s">
        <v>59</v>
      </c>
      <c r="B287" s="227"/>
      <c r="C287" s="91">
        <v>7</v>
      </c>
      <c r="D287" s="92">
        <f t="shared" si="2"/>
        <v>6.363636363636363E-2</v>
      </c>
      <c r="E287" s="84">
        <v>33</v>
      </c>
      <c r="F287" s="93">
        <f t="shared" si="2"/>
        <v>4.5580110497237571E-2</v>
      </c>
      <c r="G287"/>
    </row>
    <row r="288" spans="1:7">
      <c r="A288" s="226" t="s">
        <v>60</v>
      </c>
      <c r="B288" s="227"/>
      <c r="C288" s="91">
        <v>5</v>
      </c>
      <c r="D288" s="92">
        <f t="shared" si="2"/>
        <v>4.5454545454545456E-2</v>
      </c>
      <c r="E288" s="84">
        <v>24</v>
      </c>
      <c r="F288" s="93">
        <f t="shared" si="2"/>
        <v>3.3149171270718231E-2</v>
      </c>
      <c r="G288"/>
    </row>
    <row r="289" spans="1:7">
      <c r="A289" s="226" t="s">
        <v>61</v>
      </c>
      <c r="B289" s="227"/>
      <c r="C289" s="91">
        <v>8</v>
      </c>
      <c r="D289" s="92">
        <f t="shared" si="2"/>
        <v>7.2727272727272724E-2</v>
      </c>
      <c r="E289" s="84">
        <v>34</v>
      </c>
      <c r="F289" s="93">
        <f t="shared" si="2"/>
        <v>4.6961325966850827E-2</v>
      </c>
      <c r="G289"/>
    </row>
    <row r="290" spans="1:7">
      <c r="A290" s="226" t="s">
        <v>62</v>
      </c>
      <c r="B290" s="227"/>
      <c r="C290" s="91">
        <v>75</v>
      </c>
      <c r="D290" s="92">
        <f t="shared" si="2"/>
        <v>0.68181818181818177</v>
      </c>
      <c r="E290" s="84">
        <v>504</v>
      </c>
      <c r="F290" s="93">
        <f t="shared" si="2"/>
        <v>0.69613259668508287</v>
      </c>
      <c r="G290"/>
    </row>
    <row r="291" spans="1:7" ht="16" customHeight="1">
      <c r="A291" s="241" t="s">
        <v>337</v>
      </c>
      <c r="B291" s="242"/>
      <c r="C291" s="91">
        <v>110</v>
      </c>
      <c r="D291" s="92"/>
      <c r="E291" s="137">
        <v>724</v>
      </c>
      <c r="F291" s="93"/>
      <c r="G291"/>
    </row>
    <row r="292" spans="1:7" s="80" customFormat="1" ht="32" customHeight="1">
      <c r="A292" s="254" t="s">
        <v>489</v>
      </c>
      <c r="B292" s="255"/>
      <c r="C292" s="255"/>
      <c r="D292" s="255"/>
      <c r="E292" s="255"/>
      <c r="F292" s="256"/>
    </row>
    <row r="293" spans="1:7">
      <c r="A293" s="249" t="s">
        <v>355</v>
      </c>
      <c r="B293" s="250"/>
      <c r="C293" s="250"/>
      <c r="D293" s="250"/>
      <c r="E293" s="250"/>
      <c r="F293" s="251"/>
      <c r="G293"/>
    </row>
    <row r="294" spans="1:7">
      <c r="A294" s="285" t="s">
        <v>304</v>
      </c>
      <c r="B294" s="229"/>
      <c r="C294" s="88">
        <v>14</v>
      </c>
      <c r="D294" s="89">
        <v>0.13200000000000001</v>
      </c>
      <c r="E294" s="85">
        <v>75</v>
      </c>
      <c r="F294" s="90">
        <v>0.10199999999999999</v>
      </c>
      <c r="G294"/>
    </row>
    <row r="295" spans="1:7">
      <c r="A295" s="286" t="s">
        <v>305</v>
      </c>
      <c r="B295" s="227"/>
      <c r="C295" s="91">
        <v>22</v>
      </c>
      <c r="D295" s="92">
        <v>0.20799999999999999</v>
      </c>
      <c r="E295" s="84">
        <v>156</v>
      </c>
      <c r="F295" s="93">
        <v>0.21199999999999999</v>
      </c>
      <c r="G295"/>
    </row>
    <row r="296" spans="1:7">
      <c r="A296" s="286" t="s">
        <v>306</v>
      </c>
      <c r="B296" s="227"/>
      <c r="C296" s="91">
        <v>37</v>
      </c>
      <c r="D296" s="92">
        <v>0.34899999999999998</v>
      </c>
      <c r="E296" s="84">
        <v>209</v>
      </c>
      <c r="F296" s="93">
        <v>0.28399999999999997</v>
      </c>
      <c r="G296"/>
    </row>
    <row r="297" spans="1:7">
      <c r="A297" s="286" t="s">
        <v>307</v>
      </c>
      <c r="B297" s="227"/>
      <c r="C297" s="91">
        <v>28</v>
      </c>
      <c r="D297" s="92">
        <v>0.26400000000000001</v>
      </c>
      <c r="E297" s="84">
        <v>227</v>
      </c>
      <c r="F297" s="93">
        <v>0.308</v>
      </c>
      <c r="G297"/>
    </row>
    <row r="298" spans="1:7">
      <c r="A298" s="286" t="s">
        <v>308</v>
      </c>
      <c r="B298" s="227"/>
      <c r="C298" s="91">
        <v>2</v>
      </c>
      <c r="D298" s="92">
        <v>1.9E-2</v>
      </c>
      <c r="E298" s="84">
        <v>15</v>
      </c>
      <c r="F298" s="93">
        <v>0.02</v>
      </c>
      <c r="G298"/>
    </row>
    <row r="299" spans="1:7">
      <c r="A299" s="226" t="s">
        <v>12</v>
      </c>
      <c r="B299" s="227"/>
      <c r="C299" s="91">
        <v>3</v>
      </c>
      <c r="D299" s="92">
        <v>2.8000000000000001E-2</v>
      </c>
      <c r="E299" s="84">
        <v>54</v>
      </c>
      <c r="F299" s="93">
        <v>7.2999999999999995E-2</v>
      </c>
      <c r="G299"/>
    </row>
    <row r="300" spans="1:7">
      <c r="A300" s="224" t="s">
        <v>0</v>
      </c>
      <c r="B300" s="225"/>
      <c r="C300" s="97">
        <v>106</v>
      </c>
      <c r="D300" s="98">
        <v>1</v>
      </c>
      <c r="E300" s="86">
        <v>736</v>
      </c>
      <c r="F300" s="99">
        <v>1</v>
      </c>
      <c r="G300"/>
    </row>
    <row r="301" spans="1:7">
      <c r="A301" s="205" t="s">
        <v>356</v>
      </c>
      <c r="B301" s="206"/>
      <c r="C301" s="206"/>
      <c r="D301" s="206"/>
      <c r="E301" s="206"/>
      <c r="F301" s="207"/>
      <c r="G301"/>
    </row>
    <row r="302" spans="1:7">
      <c r="A302" s="281">
        <v>1</v>
      </c>
      <c r="B302" s="271"/>
      <c r="C302" s="88">
        <v>26</v>
      </c>
      <c r="D302" s="89">
        <v>0.28599999999999998</v>
      </c>
      <c r="E302" s="85">
        <v>242</v>
      </c>
      <c r="F302" s="90">
        <v>0.36799999999999999</v>
      </c>
      <c r="G302"/>
    </row>
    <row r="303" spans="1:7">
      <c r="A303" s="268">
        <v>2</v>
      </c>
      <c r="B303" s="262"/>
      <c r="C303" s="91">
        <v>33</v>
      </c>
      <c r="D303" s="92">
        <v>0.36299999999999999</v>
      </c>
      <c r="E303" s="84">
        <v>199</v>
      </c>
      <c r="F303" s="93">
        <v>0.30199999999999999</v>
      </c>
      <c r="G303"/>
    </row>
    <row r="304" spans="1:7">
      <c r="A304" s="226" t="s">
        <v>63</v>
      </c>
      <c r="B304" s="227"/>
      <c r="C304" s="91">
        <v>19</v>
      </c>
      <c r="D304" s="92">
        <v>0.20899999999999999</v>
      </c>
      <c r="E304" s="84">
        <v>150</v>
      </c>
      <c r="F304" s="93">
        <v>0.22800000000000001</v>
      </c>
      <c r="G304"/>
    </row>
    <row r="305" spans="1:7">
      <c r="A305" s="226" t="s">
        <v>12</v>
      </c>
      <c r="B305" s="227"/>
      <c r="C305" s="91">
        <v>13</v>
      </c>
      <c r="D305" s="92">
        <v>0.14299999999999999</v>
      </c>
      <c r="E305" s="84">
        <v>67</v>
      </c>
      <c r="F305" s="93">
        <v>0.10199999999999999</v>
      </c>
      <c r="G305"/>
    </row>
    <row r="306" spans="1:7">
      <c r="A306" s="224" t="s">
        <v>0</v>
      </c>
      <c r="B306" s="225"/>
      <c r="C306" s="97">
        <v>91</v>
      </c>
      <c r="D306" s="98">
        <v>1</v>
      </c>
      <c r="E306" s="86">
        <v>658</v>
      </c>
      <c r="F306" s="99">
        <v>1</v>
      </c>
      <c r="G306"/>
    </row>
    <row r="307" spans="1:7">
      <c r="A307" s="205" t="s">
        <v>357</v>
      </c>
      <c r="B307" s="206"/>
      <c r="C307" s="206"/>
      <c r="D307" s="206"/>
      <c r="E307" s="206"/>
      <c r="F307" s="207"/>
      <c r="G307"/>
    </row>
    <row r="308" spans="1:7">
      <c r="A308" s="246" t="s">
        <v>69</v>
      </c>
      <c r="B308" s="175" t="s">
        <v>68</v>
      </c>
      <c r="C308" s="77">
        <v>30</v>
      </c>
      <c r="D308" s="89">
        <v>0.28799999999999998</v>
      </c>
      <c r="E308" s="173">
        <v>386</v>
      </c>
      <c r="F308" s="90">
        <v>0.53400000000000003</v>
      </c>
      <c r="G308"/>
    </row>
    <row r="309" spans="1:7">
      <c r="A309" s="247"/>
      <c r="B309" s="172" t="s">
        <v>67</v>
      </c>
      <c r="C309" s="76">
        <v>13</v>
      </c>
      <c r="D309" s="92">
        <v>0.125</v>
      </c>
      <c r="E309" s="172">
        <v>54</v>
      </c>
      <c r="F309" s="93">
        <v>7.4999999999999997E-2</v>
      </c>
      <c r="G309"/>
    </row>
    <row r="310" spans="1:7">
      <c r="A310" s="247"/>
      <c r="B310" s="33" t="s">
        <v>66</v>
      </c>
      <c r="C310" s="75">
        <v>12</v>
      </c>
      <c r="D310" s="92">
        <v>0.115</v>
      </c>
      <c r="E310" s="172">
        <v>83</v>
      </c>
      <c r="F310" s="93">
        <v>0.115</v>
      </c>
      <c r="G310"/>
    </row>
    <row r="311" spans="1:7">
      <c r="A311" s="247"/>
      <c r="B311" s="79" t="s">
        <v>65</v>
      </c>
      <c r="C311" s="76">
        <v>25</v>
      </c>
      <c r="D311" s="92">
        <v>0.24</v>
      </c>
      <c r="E311" s="172">
        <v>90</v>
      </c>
      <c r="F311" s="93">
        <v>0.124</v>
      </c>
      <c r="G311"/>
    </row>
    <row r="312" spans="1:7">
      <c r="A312" s="247"/>
      <c r="B312" s="78" t="s">
        <v>64</v>
      </c>
      <c r="C312" s="75">
        <v>24</v>
      </c>
      <c r="D312" s="95">
        <v>0.23100000000000001</v>
      </c>
      <c r="E312" s="174">
        <v>110</v>
      </c>
      <c r="F312" s="96">
        <v>0.152</v>
      </c>
      <c r="G312"/>
    </row>
    <row r="313" spans="1:7">
      <c r="A313" s="248"/>
      <c r="B313" s="82" t="s">
        <v>0</v>
      </c>
      <c r="C313" s="97">
        <v>104</v>
      </c>
      <c r="D313" s="98">
        <v>1</v>
      </c>
      <c r="E313" s="171">
        <v>723</v>
      </c>
      <c r="F313" s="99">
        <v>1</v>
      </c>
      <c r="G313"/>
    </row>
    <row r="314" spans="1:7">
      <c r="A314" s="205" t="s">
        <v>472</v>
      </c>
      <c r="B314" s="206"/>
      <c r="C314" s="206"/>
      <c r="D314" s="206"/>
      <c r="E314" s="206"/>
      <c r="F314" s="207"/>
      <c r="G314"/>
    </row>
    <row r="315" spans="1:7">
      <c r="A315" s="246" t="s">
        <v>70</v>
      </c>
      <c r="B315" s="81" t="s">
        <v>68</v>
      </c>
      <c r="C315" s="88">
        <v>21</v>
      </c>
      <c r="D315" s="89">
        <v>0.2</v>
      </c>
      <c r="E315" s="85">
        <v>212</v>
      </c>
      <c r="F315" s="90">
        <v>0.29399999999999998</v>
      </c>
      <c r="G315"/>
    </row>
    <row r="316" spans="1:7">
      <c r="A316" s="247"/>
      <c r="B316" s="84" t="s">
        <v>67</v>
      </c>
      <c r="C316" s="91">
        <v>17</v>
      </c>
      <c r="D316" s="92">
        <v>0.16200000000000001</v>
      </c>
      <c r="E316" s="84">
        <v>43</v>
      </c>
      <c r="F316" s="93">
        <v>0.06</v>
      </c>
      <c r="G316"/>
    </row>
    <row r="317" spans="1:7">
      <c r="A317" s="247"/>
      <c r="B317" s="33" t="s">
        <v>66</v>
      </c>
      <c r="C317" s="91">
        <v>18</v>
      </c>
      <c r="D317" s="92">
        <v>0.17100000000000001</v>
      </c>
      <c r="E317" s="84">
        <v>125</v>
      </c>
      <c r="F317" s="93">
        <v>0.17299999999999999</v>
      </c>
      <c r="G317"/>
    </row>
    <row r="318" spans="1:7">
      <c r="A318" s="247"/>
      <c r="B318" s="79" t="s">
        <v>65</v>
      </c>
      <c r="C318" s="91">
        <v>19</v>
      </c>
      <c r="D318" s="92">
        <v>0.18099999999999999</v>
      </c>
      <c r="E318" s="84">
        <v>177</v>
      </c>
      <c r="F318" s="93">
        <v>0.245</v>
      </c>
      <c r="G318"/>
    </row>
    <row r="319" spans="1:7">
      <c r="A319" s="247"/>
      <c r="B319" s="78" t="s">
        <v>64</v>
      </c>
      <c r="C319" s="94">
        <v>30</v>
      </c>
      <c r="D319" s="95">
        <v>0.28599999999999998</v>
      </c>
      <c r="E319" s="87">
        <v>164</v>
      </c>
      <c r="F319" s="96">
        <v>0.22700000000000001</v>
      </c>
      <c r="G319"/>
    </row>
    <row r="320" spans="1:7">
      <c r="A320" s="247"/>
      <c r="B320" s="82" t="s">
        <v>0</v>
      </c>
      <c r="C320" s="94">
        <v>105</v>
      </c>
      <c r="D320" s="95">
        <v>1</v>
      </c>
      <c r="E320" s="87">
        <v>721</v>
      </c>
      <c r="F320" s="96">
        <v>1</v>
      </c>
      <c r="G320"/>
    </row>
    <row r="321" spans="1:7">
      <c r="A321" s="246" t="s">
        <v>71</v>
      </c>
      <c r="B321" s="81" t="s">
        <v>68</v>
      </c>
      <c r="C321" s="88">
        <v>7</v>
      </c>
      <c r="D321" s="89">
        <v>6.7000000000000004E-2</v>
      </c>
      <c r="E321" s="85">
        <v>121</v>
      </c>
      <c r="F321" s="90">
        <v>0.16800000000000001</v>
      </c>
      <c r="G321"/>
    </row>
    <row r="322" spans="1:7">
      <c r="A322" s="247"/>
      <c r="B322" s="84" t="s">
        <v>67</v>
      </c>
      <c r="C322" s="91">
        <v>3</v>
      </c>
      <c r="D322" s="92">
        <v>2.9000000000000001E-2</v>
      </c>
      <c r="E322" s="84">
        <v>18</v>
      </c>
      <c r="F322" s="93">
        <v>2.5000000000000001E-2</v>
      </c>
      <c r="G322"/>
    </row>
    <row r="323" spans="1:7">
      <c r="A323" s="247"/>
      <c r="B323" s="33" t="s">
        <v>66</v>
      </c>
      <c r="C323" s="91">
        <v>18</v>
      </c>
      <c r="D323" s="92">
        <v>0.17299999999999999</v>
      </c>
      <c r="E323" s="84">
        <v>111</v>
      </c>
      <c r="F323" s="93">
        <v>0.154</v>
      </c>
      <c r="G323"/>
    </row>
    <row r="324" spans="1:7">
      <c r="A324" s="247"/>
      <c r="B324" s="79" t="s">
        <v>65</v>
      </c>
      <c r="C324" s="91">
        <v>27</v>
      </c>
      <c r="D324" s="92">
        <v>0.26</v>
      </c>
      <c r="E324" s="84">
        <v>202</v>
      </c>
      <c r="F324" s="93">
        <v>0.28000000000000003</v>
      </c>
      <c r="G324"/>
    </row>
    <row r="325" spans="1:7">
      <c r="A325" s="247"/>
      <c r="B325" s="78" t="s">
        <v>64</v>
      </c>
      <c r="C325" s="94">
        <v>49</v>
      </c>
      <c r="D325" s="95">
        <v>0.47099999999999997</v>
      </c>
      <c r="E325" s="87">
        <v>270</v>
      </c>
      <c r="F325" s="96">
        <v>0.374</v>
      </c>
      <c r="G325"/>
    </row>
    <row r="326" spans="1:7">
      <c r="A326" s="247"/>
      <c r="B326" s="82" t="s">
        <v>0</v>
      </c>
      <c r="C326" s="94">
        <v>104</v>
      </c>
      <c r="D326" s="95">
        <v>1</v>
      </c>
      <c r="E326" s="87">
        <v>722</v>
      </c>
      <c r="F326" s="96">
        <v>1</v>
      </c>
      <c r="G326"/>
    </row>
    <row r="327" spans="1:7">
      <c r="A327" s="246" t="s">
        <v>72</v>
      </c>
      <c r="B327" s="81" t="s">
        <v>68</v>
      </c>
      <c r="C327" s="88">
        <v>11</v>
      </c>
      <c r="D327" s="89">
        <v>0.107</v>
      </c>
      <c r="E327" s="85">
        <v>85</v>
      </c>
      <c r="F327" s="90">
        <v>0.11799999999999999</v>
      </c>
      <c r="G327"/>
    </row>
    <row r="328" spans="1:7">
      <c r="A328" s="247"/>
      <c r="B328" s="84" t="s">
        <v>67</v>
      </c>
      <c r="C328" s="91">
        <v>8</v>
      </c>
      <c r="D328" s="92">
        <v>7.8E-2</v>
      </c>
      <c r="E328" s="84">
        <v>24</v>
      </c>
      <c r="F328" s="93">
        <v>3.3000000000000002E-2</v>
      </c>
      <c r="G328"/>
    </row>
    <row r="329" spans="1:7">
      <c r="A329" s="247"/>
      <c r="B329" s="33" t="s">
        <v>66</v>
      </c>
      <c r="C329" s="91">
        <v>22</v>
      </c>
      <c r="D329" s="92">
        <v>0.214</v>
      </c>
      <c r="E329" s="84">
        <v>141</v>
      </c>
      <c r="F329" s="93">
        <v>0.19600000000000001</v>
      </c>
      <c r="G329"/>
    </row>
    <row r="330" spans="1:7">
      <c r="A330" s="247"/>
      <c r="B330" s="79" t="s">
        <v>65</v>
      </c>
      <c r="C330" s="91">
        <v>32</v>
      </c>
      <c r="D330" s="92">
        <v>0.311</v>
      </c>
      <c r="E330" s="84">
        <v>237</v>
      </c>
      <c r="F330" s="93">
        <v>0.32900000000000001</v>
      </c>
      <c r="G330"/>
    </row>
    <row r="331" spans="1:7">
      <c r="A331" s="247"/>
      <c r="B331" s="78" t="s">
        <v>64</v>
      </c>
      <c r="C331" s="94">
        <v>30</v>
      </c>
      <c r="D331" s="95">
        <v>0.29099999999999998</v>
      </c>
      <c r="E331" s="87">
        <v>233</v>
      </c>
      <c r="F331" s="96">
        <v>0.32400000000000001</v>
      </c>
      <c r="G331"/>
    </row>
    <row r="332" spans="1:7">
      <c r="A332" s="247"/>
      <c r="B332" s="82" t="s">
        <v>0</v>
      </c>
      <c r="C332" s="94">
        <v>103</v>
      </c>
      <c r="D332" s="95">
        <v>1</v>
      </c>
      <c r="E332" s="87">
        <v>720</v>
      </c>
      <c r="F332" s="96">
        <v>1</v>
      </c>
      <c r="G332"/>
    </row>
    <row r="333" spans="1:7">
      <c r="A333" s="246" t="s">
        <v>73</v>
      </c>
      <c r="B333" s="81" t="s">
        <v>68</v>
      </c>
      <c r="C333" s="88">
        <v>20</v>
      </c>
      <c r="D333" s="89">
        <v>0.19</v>
      </c>
      <c r="E333" s="85">
        <v>177</v>
      </c>
      <c r="F333" s="90">
        <v>0.246</v>
      </c>
      <c r="G333"/>
    </row>
    <row r="334" spans="1:7">
      <c r="A334" s="247"/>
      <c r="B334" s="84" t="s">
        <v>67</v>
      </c>
      <c r="C334" s="91">
        <v>9</v>
      </c>
      <c r="D334" s="92">
        <v>8.5999999999999993E-2</v>
      </c>
      <c r="E334" s="84">
        <v>54</v>
      </c>
      <c r="F334" s="93">
        <v>7.4999999999999997E-2</v>
      </c>
      <c r="G334"/>
    </row>
    <row r="335" spans="1:7">
      <c r="A335" s="247"/>
      <c r="B335" s="33" t="s">
        <v>66</v>
      </c>
      <c r="C335" s="91">
        <v>25</v>
      </c>
      <c r="D335" s="92">
        <v>0.23799999999999999</v>
      </c>
      <c r="E335" s="84">
        <v>112</v>
      </c>
      <c r="F335" s="93">
        <v>0.156</v>
      </c>
      <c r="G335"/>
    </row>
    <row r="336" spans="1:7">
      <c r="A336" s="247"/>
      <c r="B336" s="79" t="s">
        <v>65</v>
      </c>
      <c r="C336" s="91">
        <v>22</v>
      </c>
      <c r="D336" s="92">
        <v>0.21</v>
      </c>
      <c r="E336" s="84">
        <v>158</v>
      </c>
      <c r="F336" s="93">
        <v>0.219</v>
      </c>
      <c r="G336"/>
    </row>
    <row r="337" spans="1:7">
      <c r="A337" s="247"/>
      <c r="B337" s="78" t="s">
        <v>64</v>
      </c>
      <c r="C337" s="94">
        <v>29</v>
      </c>
      <c r="D337" s="95">
        <v>0.27600000000000002</v>
      </c>
      <c r="E337" s="87">
        <v>219</v>
      </c>
      <c r="F337" s="96">
        <v>0.30399999999999999</v>
      </c>
      <c r="G337"/>
    </row>
    <row r="338" spans="1:7">
      <c r="A338" s="247"/>
      <c r="B338" s="82" t="s">
        <v>0</v>
      </c>
      <c r="C338" s="94">
        <v>105</v>
      </c>
      <c r="D338" s="95">
        <v>1</v>
      </c>
      <c r="E338" s="87">
        <v>720</v>
      </c>
      <c r="F338" s="96">
        <v>1</v>
      </c>
      <c r="G338"/>
    </row>
    <row r="339" spans="1:7">
      <c r="A339" s="246" t="s">
        <v>74</v>
      </c>
      <c r="B339" s="81" t="s">
        <v>68</v>
      </c>
      <c r="C339" s="88">
        <v>20</v>
      </c>
      <c r="D339" s="89">
        <v>0.19400000000000001</v>
      </c>
      <c r="E339" s="85">
        <v>295</v>
      </c>
      <c r="F339" s="90">
        <v>0.41</v>
      </c>
      <c r="G339"/>
    </row>
    <row r="340" spans="1:7">
      <c r="A340" s="247"/>
      <c r="B340" s="84" t="s">
        <v>67</v>
      </c>
      <c r="C340" s="91">
        <v>20</v>
      </c>
      <c r="D340" s="92">
        <v>0.19400000000000001</v>
      </c>
      <c r="E340" s="84">
        <v>125</v>
      </c>
      <c r="F340" s="93">
        <v>0.17399999999999999</v>
      </c>
      <c r="G340"/>
    </row>
    <row r="341" spans="1:7">
      <c r="A341" s="247"/>
      <c r="B341" s="33" t="s">
        <v>66</v>
      </c>
      <c r="C341" s="91">
        <v>19</v>
      </c>
      <c r="D341" s="92">
        <v>0.184</v>
      </c>
      <c r="E341" s="84">
        <v>122</v>
      </c>
      <c r="F341" s="93">
        <v>0.16900000000000001</v>
      </c>
      <c r="G341"/>
    </row>
    <row r="342" spans="1:7">
      <c r="A342" s="247"/>
      <c r="B342" s="79" t="s">
        <v>65</v>
      </c>
      <c r="C342" s="91">
        <v>25</v>
      </c>
      <c r="D342" s="92">
        <v>0.24299999999999999</v>
      </c>
      <c r="E342" s="84">
        <v>119</v>
      </c>
      <c r="F342" s="93">
        <v>0.16500000000000001</v>
      </c>
      <c r="G342"/>
    </row>
    <row r="343" spans="1:7">
      <c r="A343" s="247"/>
      <c r="B343" s="78" t="s">
        <v>64</v>
      </c>
      <c r="C343" s="94">
        <v>19</v>
      </c>
      <c r="D343" s="95">
        <v>0.184</v>
      </c>
      <c r="E343" s="87">
        <v>59</v>
      </c>
      <c r="F343" s="96">
        <v>8.2000000000000003E-2</v>
      </c>
      <c r="G343"/>
    </row>
    <row r="344" spans="1:7">
      <c r="A344" s="248"/>
      <c r="B344" s="86" t="s">
        <v>0</v>
      </c>
      <c r="C344" s="97">
        <v>103</v>
      </c>
      <c r="D344" s="98">
        <v>1</v>
      </c>
      <c r="E344" s="86">
        <v>720</v>
      </c>
      <c r="F344" s="99">
        <v>1</v>
      </c>
      <c r="G344"/>
    </row>
    <row r="345" spans="1:7">
      <c r="A345" s="246" t="s">
        <v>75</v>
      </c>
      <c r="B345" s="175" t="s">
        <v>68</v>
      </c>
      <c r="C345" s="88">
        <v>72</v>
      </c>
      <c r="D345" s="89">
        <v>0.70599999999999996</v>
      </c>
      <c r="E345" s="173">
        <v>441</v>
      </c>
      <c r="F345" s="90">
        <v>0.61499999999999999</v>
      </c>
      <c r="G345"/>
    </row>
    <row r="346" spans="1:7">
      <c r="A346" s="247"/>
      <c r="B346" s="172" t="s">
        <v>67</v>
      </c>
      <c r="C346" s="91">
        <v>21</v>
      </c>
      <c r="D346" s="92">
        <v>0.20599999999999999</v>
      </c>
      <c r="E346" s="172">
        <v>144</v>
      </c>
      <c r="F346" s="93">
        <v>0.20100000000000001</v>
      </c>
      <c r="G346"/>
    </row>
    <row r="347" spans="1:7">
      <c r="A347" s="247"/>
      <c r="B347" s="33" t="s">
        <v>66</v>
      </c>
      <c r="C347" s="91">
        <v>5</v>
      </c>
      <c r="D347" s="92">
        <v>4.9000000000000002E-2</v>
      </c>
      <c r="E347" s="172">
        <v>65</v>
      </c>
      <c r="F347" s="93">
        <v>9.0999999999999998E-2</v>
      </c>
      <c r="G347"/>
    </row>
    <row r="348" spans="1:7">
      <c r="A348" s="247"/>
      <c r="B348" s="79" t="s">
        <v>65</v>
      </c>
      <c r="C348" s="91">
        <v>3</v>
      </c>
      <c r="D348" s="92">
        <v>2.9000000000000001E-2</v>
      </c>
      <c r="E348" s="172">
        <v>43</v>
      </c>
      <c r="F348" s="93">
        <v>0.06</v>
      </c>
      <c r="G348"/>
    </row>
    <row r="349" spans="1:7">
      <c r="A349" s="247"/>
      <c r="B349" s="78" t="s">
        <v>64</v>
      </c>
      <c r="C349" s="94">
        <v>1</v>
      </c>
      <c r="D349" s="95">
        <v>0.01</v>
      </c>
      <c r="E349" s="174">
        <v>24</v>
      </c>
      <c r="F349" s="96">
        <v>3.3000000000000002E-2</v>
      </c>
      <c r="G349"/>
    </row>
    <row r="350" spans="1:7">
      <c r="A350" s="248"/>
      <c r="B350" s="82" t="s">
        <v>0</v>
      </c>
      <c r="C350" s="97">
        <v>102</v>
      </c>
      <c r="D350" s="98">
        <v>1</v>
      </c>
      <c r="E350" s="171">
        <v>717</v>
      </c>
      <c r="F350" s="99">
        <v>1</v>
      </c>
      <c r="G350"/>
    </row>
    <row r="351" spans="1:7">
      <c r="A351" s="205" t="s">
        <v>472</v>
      </c>
      <c r="B351" s="206"/>
      <c r="C351" s="206"/>
      <c r="D351" s="206"/>
      <c r="E351" s="206"/>
      <c r="F351" s="207"/>
      <c r="G351"/>
    </row>
    <row r="352" spans="1:7">
      <c r="A352" s="246" t="s">
        <v>76</v>
      </c>
      <c r="B352" s="81" t="s">
        <v>68</v>
      </c>
      <c r="C352" s="88">
        <v>60</v>
      </c>
      <c r="D352" s="89">
        <v>0.57699999999999996</v>
      </c>
      <c r="E352" s="85">
        <v>468</v>
      </c>
      <c r="F352" s="90">
        <v>0.65300000000000002</v>
      </c>
      <c r="G352"/>
    </row>
    <row r="353" spans="1:7">
      <c r="A353" s="247"/>
      <c r="B353" s="84" t="s">
        <v>67</v>
      </c>
      <c r="C353" s="91">
        <v>15</v>
      </c>
      <c r="D353" s="92">
        <v>0.14399999999999999</v>
      </c>
      <c r="E353" s="84">
        <v>90</v>
      </c>
      <c r="F353" s="93">
        <v>0.126</v>
      </c>
      <c r="G353"/>
    </row>
    <row r="354" spans="1:7">
      <c r="A354" s="247"/>
      <c r="B354" s="33" t="s">
        <v>66</v>
      </c>
      <c r="C354" s="91">
        <v>8</v>
      </c>
      <c r="D354" s="92">
        <v>7.6999999999999999E-2</v>
      </c>
      <c r="E354" s="84">
        <v>76</v>
      </c>
      <c r="F354" s="93">
        <v>0.106</v>
      </c>
      <c r="G354"/>
    </row>
    <row r="355" spans="1:7">
      <c r="A355" s="247"/>
      <c r="B355" s="79" t="s">
        <v>65</v>
      </c>
      <c r="C355" s="91">
        <v>14</v>
      </c>
      <c r="D355" s="92">
        <v>0.13500000000000001</v>
      </c>
      <c r="E355" s="84">
        <v>48</v>
      </c>
      <c r="F355" s="93">
        <v>6.7000000000000004E-2</v>
      </c>
      <c r="G355"/>
    </row>
    <row r="356" spans="1:7">
      <c r="A356" s="247"/>
      <c r="B356" s="78" t="s">
        <v>64</v>
      </c>
      <c r="C356" s="94">
        <v>7</v>
      </c>
      <c r="D356" s="95">
        <v>6.7000000000000004E-2</v>
      </c>
      <c r="E356" s="87">
        <v>35</v>
      </c>
      <c r="F356" s="96">
        <v>4.9000000000000002E-2</v>
      </c>
      <c r="G356"/>
    </row>
    <row r="357" spans="1:7">
      <c r="A357" s="247"/>
      <c r="B357" s="82" t="s">
        <v>0</v>
      </c>
      <c r="C357" s="94">
        <v>104</v>
      </c>
      <c r="D357" s="95">
        <v>1</v>
      </c>
      <c r="E357" s="87">
        <v>717</v>
      </c>
      <c r="F357" s="96">
        <v>1</v>
      </c>
      <c r="G357"/>
    </row>
    <row r="358" spans="1:7">
      <c r="A358" s="280" t="s">
        <v>309</v>
      </c>
      <c r="B358" s="81" t="s">
        <v>68</v>
      </c>
      <c r="C358" s="88">
        <v>32</v>
      </c>
      <c r="D358" s="89">
        <v>0.94099999999999995</v>
      </c>
      <c r="E358" s="85">
        <v>247</v>
      </c>
      <c r="F358" s="90">
        <v>0.90500000000000003</v>
      </c>
      <c r="G358"/>
    </row>
    <row r="359" spans="1:7">
      <c r="A359" s="247"/>
      <c r="B359" s="84" t="s">
        <v>67</v>
      </c>
      <c r="C359" s="91">
        <v>0</v>
      </c>
      <c r="D359" s="92">
        <v>0</v>
      </c>
      <c r="E359" s="84">
        <v>5</v>
      </c>
      <c r="F359" s="93">
        <v>1.7999999999999999E-2</v>
      </c>
      <c r="G359"/>
    </row>
    <row r="360" spans="1:7">
      <c r="A360" s="247"/>
      <c r="B360" s="33" t="s">
        <v>66</v>
      </c>
      <c r="C360" s="91">
        <v>0</v>
      </c>
      <c r="D360" s="92">
        <v>0</v>
      </c>
      <c r="E360" s="84">
        <v>3</v>
      </c>
      <c r="F360" s="93">
        <v>1.0999999999999999E-2</v>
      </c>
      <c r="G360"/>
    </row>
    <row r="361" spans="1:7">
      <c r="A361" s="247"/>
      <c r="B361" s="79" t="s">
        <v>65</v>
      </c>
      <c r="C361" s="91">
        <v>0</v>
      </c>
      <c r="D361" s="92">
        <v>0</v>
      </c>
      <c r="E361" s="84">
        <v>6</v>
      </c>
      <c r="F361" s="93">
        <v>2.1999999999999999E-2</v>
      </c>
      <c r="G361"/>
    </row>
    <row r="362" spans="1:7">
      <c r="A362" s="247"/>
      <c r="B362" s="78" t="s">
        <v>64</v>
      </c>
      <c r="C362" s="94">
        <v>2</v>
      </c>
      <c r="D362" s="95">
        <v>5.8999999999999997E-2</v>
      </c>
      <c r="E362" s="87">
        <v>12</v>
      </c>
      <c r="F362" s="96">
        <v>4.3999999999999997E-2</v>
      </c>
      <c r="G362"/>
    </row>
    <row r="363" spans="1:7">
      <c r="A363" s="247"/>
      <c r="B363" s="87" t="s">
        <v>0</v>
      </c>
      <c r="C363" s="94">
        <v>34</v>
      </c>
      <c r="D363" s="95">
        <v>1</v>
      </c>
      <c r="E363" s="87">
        <v>273</v>
      </c>
      <c r="F363" s="96">
        <v>1</v>
      </c>
      <c r="G363"/>
    </row>
    <row r="364" spans="1:7">
      <c r="A364" s="205" t="s">
        <v>358</v>
      </c>
      <c r="B364" s="206"/>
      <c r="C364" s="206"/>
      <c r="D364" s="206"/>
      <c r="E364" s="206"/>
      <c r="F364" s="207"/>
      <c r="G364"/>
    </row>
    <row r="365" spans="1:7">
      <c r="A365" s="281" t="s">
        <v>3</v>
      </c>
      <c r="B365" s="271"/>
      <c r="C365" s="88">
        <v>14</v>
      </c>
      <c r="D365" s="89">
        <v>0.13600000000000001</v>
      </c>
      <c r="E365" s="85">
        <v>161</v>
      </c>
      <c r="F365" s="90">
        <v>0.221</v>
      </c>
      <c r="G365"/>
    </row>
    <row r="366" spans="1:7">
      <c r="A366" s="268" t="s">
        <v>4</v>
      </c>
      <c r="B366" s="262"/>
      <c r="C366" s="91">
        <v>83</v>
      </c>
      <c r="D366" s="92">
        <v>0.80600000000000005</v>
      </c>
      <c r="E366" s="84">
        <v>552</v>
      </c>
      <c r="F366" s="93">
        <v>0.75900000000000001</v>
      </c>
      <c r="G366"/>
    </row>
    <row r="367" spans="1:7">
      <c r="A367" s="226" t="s">
        <v>12</v>
      </c>
      <c r="B367" s="227"/>
      <c r="C367" s="91">
        <v>6</v>
      </c>
      <c r="D367" s="92">
        <v>5.8000000000000003E-2</v>
      </c>
      <c r="E367" s="84">
        <v>14</v>
      </c>
      <c r="F367" s="93">
        <v>1.9E-2</v>
      </c>
      <c r="G367"/>
    </row>
    <row r="368" spans="1:7">
      <c r="A368" s="224" t="s">
        <v>0</v>
      </c>
      <c r="B368" s="225"/>
      <c r="C368" s="97">
        <v>103</v>
      </c>
      <c r="D368" s="98">
        <v>1</v>
      </c>
      <c r="E368" s="86">
        <v>727</v>
      </c>
      <c r="F368" s="99">
        <v>1</v>
      </c>
      <c r="G368"/>
    </row>
    <row r="369" spans="1:7" ht="32" customHeight="1">
      <c r="A369" s="205" t="s">
        <v>463</v>
      </c>
      <c r="B369" s="206"/>
      <c r="C369" s="206"/>
      <c r="D369" s="206"/>
      <c r="E369" s="206"/>
      <c r="F369" s="207"/>
      <c r="G369"/>
    </row>
    <row r="370" spans="1:7">
      <c r="A370" s="228" t="s">
        <v>77</v>
      </c>
      <c r="B370" s="229"/>
      <c r="C370" s="88">
        <v>7</v>
      </c>
      <c r="D370" s="89">
        <f>C370/C$380</f>
        <v>6.7961165048543687E-2</v>
      </c>
      <c r="E370" s="85">
        <v>66</v>
      </c>
      <c r="F370" s="90">
        <f>E370/E$380</f>
        <v>9.0909090909090912E-2</v>
      </c>
      <c r="G370"/>
    </row>
    <row r="371" spans="1:7">
      <c r="A371" s="226" t="s">
        <v>78</v>
      </c>
      <c r="B371" s="227"/>
      <c r="C371" s="91">
        <v>12</v>
      </c>
      <c r="D371" s="92">
        <f t="shared" ref="D371:F379" si="3">C371/C$380</f>
        <v>0.11650485436893204</v>
      </c>
      <c r="E371" s="84">
        <v>107</v>
      </c>
      <c r="F371" s="93">
        <f t="shared" si="3"/>
        <v>0.14738292011019283</v>
      </c>
      <c r="G371"/>
    </row>
    <row r="372" spans="1:7">
      <c r="A372" s="226" t="s">
        <v>79</v>
      </c>
      <c r="B372" s="227"/>
      <c r="C372" s="91">
        <v>39</v>
      </c>
      <c r="D372" s="92">
        <f t="shared" si="3"/>
        <v>0.37864077669902912</v>
      </c>
      <c r="E372" s="84">
        <v>326</v>
      </c>
      <c r="F372" s="93">
        <f t="shared" si="3"/>
        <v>0.44903581267217629</v>
      </c>
      <c r="G372"/>
    </row>
    <row r="373" spans="1:7">
      <c r="A373" s="226" t="s">
        <v>80</v>
      </c>
      <c r="B373" s="227"/>
      <c r="C373" s="91">
        <v>53</v>
      </c>
      <c r="D373" s="92">
        <f t="shared" si="3"/>
        <v>0.5145631067961165</v>
      </c>
      <c r="E373" s="84">
        <v>451</v>
      </c>
      <c r="F373" s="93">
        <f t="shared" si="3"/>
        <v>0.62121212121212122</v>
      </c>
      <c r="G373"/>
    </row>
    <row r="374" spans="1:7">
      <c r="A374" s="226" t="s">
        <v>81</v>
      </c>
      <c r="B374" s="227"/>
      <c r="C374" s="91">
        <v>60</v>
      </c>
      <c r="D374" s="92">
        <f t="shared" si="3"/>
        <v>0.58252427184466016</v>
      </c>
      <c r="E374" s="84">
        <v>450</v>
      </c>
      <c r="F374" s="93">
        <f t="shared" si="3"/>
        <v>0.6198347107438017</v>
      </c>
      <c r="G374"/>
    </row>
    <row r="375" spans="1:7">
      <c r="A375" s="226" t="s">
        <v>82</v>
      </c>
      <c r="B375" s="227"/>
      <c r="C375" s="91">
        <v>40</v>
      </c>
      <c r="D375" s="92">
        <f t="shared" si="3"/>
        <v>0.38834951456310679</v>
      </c>
      <c r="E375" s="84">
        <v>262</v>
      </c>
      <c r="F375" s="93">
        <f t="shared" si="3"/>
        <v>0.3608815426997245</v>
      </c>
      <c r="G375"/>
    </row>
    <row r="376" spans="1:7">
      <c r="A376" s="226" t="s">
        <v>83</v>
      </c>
      <c r="B376" s="227"/>
      <c r="C376" s="91">
        <v>8</v>
      </c>
      <c r="D376" s="92">
        <f t="shared" si="3"/>
        <v>7.7669902912621352E-2</v>
      </c>
      <c r="E376" s="84">
        <v>67</v>
      </c>
      <c r="F376" s="93">
        <f t="shared" si="3"/>
        <v>9.2286501377410471E-2</v>
      </c>
      <c r="G376"/>
    </row>
    <row r="377" spans="1:7">
      <c r="A377" s="226" t="s">
        <v>84</v>
      </c>
      <c r="B377" s="227"/>
      <c r="C377" s="91">
        <v>47</v>
      </c>
      <c r="D377" s="92">
        <f t="shared" si="3"/>
        <v>0.4563106796116505</v>
      </c>
      <c r="E377" s="84">
        <v>187</v>
      </c>
      <c r="F377" s="93">
        <f t="shared" si="3"/>
        <v>0.25757575757575757</v>
      </c>
      <c r="G377"/>
    </row>
    <row r="378" spans="1:7">
      <c r="A378" s="226" t="s">
        <v>85</v>
      </c>
      <c r="B378" s="227"/>
      <c r="C378" s="91">
        <v>8</v>
      </c>
      <c r="D378" s="92">
        <f t="shared" si="3"/>
        <v>7.7669902912621352E-2</v>
      </c>
      <c r="E378" s="84">
        <v>65</v>
      </c>
      <c r="F378" s="93">
        <f t="shared" si="3"/>
        <v>8.9531680440771352E-2</v>
      </c>
      <c r="G378"/>
    </row>
    <row r="379" spans="1:7">
      <c r="A379" s="226" t="s">
        <v>86</v>
      </c>
      <c r="B379" s="227"/>
      <c r="C379" s="91">
        <v>30</v>
      </c>
      <c r="D379" s="92">
        <f t="shared" si="3"/>
        <v>0.29126213592233008</v>
      </c>
      <c r="E379" s="137">
        <v>151</v>
      </c>
      <c r="F379" s="93">
        <f t="shared" si="3"/>
        <v>0.20798898071625344</v>
      </c>
      <c r="G379"/>
    </row>
    <row r="380" spans="1:7" ht="16" customHeight="1">
      <c r="A380" s="290" t="s">
        <v>337</v>
      </c>
      <c r="B380" s="291"/>
      <c r="C380" s="97">
        <v>103</v>
      </c>
      <c r="D380" s="98"/>
      <c r="E380" s="138">
        <v>726</v>
      </c>
      <c r="F380" s="99"/>
    </row>
    <row r="381" spans="1:7" ht="32" customHeight="1">
      <c r="A381" s="205" t="s">
        <v>464</v>
      </c>
      <c r="B381" s="206"/>
      <c r="C381" s="206"/>
      <c r="D381" s="206"/>
      <c r="E381" s="206"/>
      <c r="F381" s="207"/>
      <c r="G381"/>
    </row>
    <row r="382" spans="1:7">
      <c r="A382" s="228" t="s">
        <v>77</v>
      </c>
      <c r="B382" s="229"/>
      <c r="C382" s="88">
        <v>42</v>
      </c>
      <c r="D382" s="89">
        <f>C382/C$392</f>
        <v>0.41584158415841582</v>
      </c>
      <c r="E382" s="85">
        <v>390</v>
      </c>
      <c r="F382" s="90">
        <f>E382/E$392</f>
        <v>0.54929577464788737</v>
      </c>
      <c r="G382"/>
    </row>
    <row r="383" spans="1:7">
      <c r="A383" s="226" t="s">
        <v>78</v>
      </c>
      <c r="B383" s="227"/>
      <c r="C383" s="91">
        <v>49</v>
      </c>
      <c r="D383" s="92">
        <f t="shared" ref="D383:F391" si="4">C383/C$392</f>
        <v>0.48514851485148514</v>
      </c>
      <c r="E383" s="84">
        <v>439</v>
      </c>
      <c r="F383" s="93">
        <f t="shared" si="4"/>
        <v>0.61830985915492953</v>
      </c>
      <c r="G383"/>
    </row>
    <row r="384" spans="1:7">
      <c r="A384" s="226" t="s">
        <v>79</v>
      </c>
      <c r="B384" s="227"/>
      <c r="C384" s="91">
        <v>63</v>
      </c>
      <c r="D384" s="92">
        <f t="shared" si="4"/>
        <v>0.62376237623762376</v>
      </c>
      <c r="E384" s="84">
        <v>462</v>
      </c>
      <c r="F384" s="93">
        <f t="shared" si="4"/>
        <v>0.6507042253521127</v>
      </c>
      <c r="G384"/>
    </row>
    <row r="385" spans="1:7">
      <c r="A385" s="226" t="s">
        <v>80</v>
      </c>
      <c r="B385" s="227"/>
      <c r="C385" s="91">
        <v>64</v>
      </c>
      <c r="D385" s="92">
        <f t="shared" si="4"/>
        <v>0.63366336633663367</v>
      </c>
      <c r="E385" s="84">
        <v>491</v>
      </c>
      <c r="F385" s="93">
        <f t="shared" si="4"/>
        <v>0.69154929577464785</v>
      </c>
      <c r="G385"/>
    </row>
    <row r="386" spans="1:7">
      <c r="A386" s="226" t="s">
        <v>81</v>
      </c>
      <c r="B386" s="227"/>
      <c r="C386" s="91">
        <v>80</v>
      </c>
      <c r="D386" s="92">
        <f t="shared" si="4"/>
        <v>0.79207920792079212</v>
      </c>
      <c r="E386" s="84">
        <v>569</v>
      </c>
      <c r="F386" s="93">
        <f t="shared" si="4"/>
        <v>0.80140845070422539</v>
      </c>
      <c r="G386"/>
    </row>
    <row r="387" spans="1:7">
      <c r="A387" s="226" t="s">
        <v>82</v>
      </c>
      <c r="B387" s="227"/>
      <c r="C387" s="91">
        <v>51</v>
      </c>
      <c r="D387" s="92">
        <f t="shared" si="4"/>
        <v>0.50495049504950495</v>
      </c>
      <c r="E387" s="84">
        <v>370</v>
      </c>
      <c r="F387" s="93">
        <f t="shared" si="4"/>
        <v>0.52112676056338025</v>
      </c>
      <c r="G387"/>
    </row>
    <row r="388" spans="1:7">
      <c r="A388" s="226" t="s">
        <v>83</v>
      </c>
      <c r="B388" s="227"/>
      <c r="C388" s="91">
        <v>47</v>
      </c>
      <c r="D388" s="92">
        <f t="shared" si="4"/>
        <v>0.46534653465346537</v>
      </c>
      <c r="E388" s="84">
        <v>384</v>
      </c>
      <c r="F388" s="93">
        <f t="shared" si="4"/>
        <v>0.54084507042253516</v>
      </c>
      <c r="G388"/>
    </row>
    <row r="389" spans="1:7">
      <c r="A389" s="226" t="s">
        <v>84</v>
      </c>
      <c r="B389" s="227"/>
      <c r="C389" s="91">
        <v>61</v>
      </c>
      <c r="D389" s="92">
        <f t="shared" si="4"/>
        <v>0.60396039603960394</v>
      </c>
      <c r="E389" s="84">
        <v>359</v>
      </c>
      <c r="F389" s="93">
        <f t="shared" si="4"/>
        <v>0.5056338028169014</v>
      </c>
      <c r="G389"/>
    </row>
    <row r="390" spans="1:7">
      <c r="A390" s="226" t="s">
        <v>85</v>
      </c>
      <c r="B390" s="227"/>
      <c r="C390" s="91">
        <v>55</v>
      </c>
      <c r="D390" s="92">
        <f t="shared" si="4"/>
        <v>0.54455445544554459</v>
      </c>
      <c r="E390" s="84">
        <v>457</v>
      </c>
      <c r="F390" s="93">
        <f t="shared" si="4"/>
        <v>0.64366197183098595</v>
      </c>
      <c r="G390"/>
    </row>
    <row r="391" spans="1:7">
      <c r="A391" s="226" t="s">
        <v>86</v>
      </c>
      <c r="B391" s="227"/>
      <c r="C391" s="91">
        <v>63</v>
      </c>
      <c r="D391" s="92">
        <f t="shared" si="4"/>
        <v>0.62376237623762376</v>
      </c>
      <c r="E391" s="84">
        <v>480</v>
      </c>
      <c r="F391" s="93">
        <f t="shared" si="4"/>
        <v>0.676056338028169</v>
      </c>
      <c r="G391"/>
    </row>
    <row r="392" spans="1:7">
      <c r="A392" s="290" t="s">
        <v>337</v>
      </c>
      <c r="B392" s="291"/>
      <c r="C392" s="97">
        <v>101</v>
      </c>
      <c r="D392" s="98"/>
      <c r="E392" s="138">
        <v>710</v>
      </c>
      <c r="F392" s="99"/>
      <c r="G392"/>
    </row>
    <row r="393" spans="1:7">
      <c r="A393" s="205" t="s">
        <v>359</v>
      </c>
      <c r="B393" s="206"/>
      <c r="C393" s="206"/>
      <c r="D393" s="206"/>
      <c r="E393" s="206"/>
      <c r="F393" s="207"/>
      <c r="G393"/>
    </row>
    <row r="394" spans="1:7">
      <c r="A394" s="278" t="s">
        <v>90</v>
      </c>
      <c r="B394" s="277"/>
      <c r="C394" s="88">
        <v>1</v>
      </c>
      <c r="D394" s="89">
        <v>0.01</v>
      </c>
      <c r="E394" s="85">
        <v>12</v>
      </c>
      <c r="F394" s="90">
        <v>1.7000000000000001E-2</v>
      </c>
    </row>
    <row r="395" spans="1:7">
      <c r="A395" s="278" t="s">
        <v>89</v>
      </c>
      <c r="B395" s="279"/>
      <c r="C395" s="91">
        <v>9</v>
      </c>
      <c r="D395" s="92">
        <v>8.6999999999999994E-2</v>
      </c>
      <c r="E395" s="84">
        <v>60</v>
      </c>
      <c r="F395" s="93">
        <v>8.3000000000000004E-2</v>
      </c>
    </row>
    <row r="396" spans="1:7">
      <c r="A396" s="275" t="s">
        <v>88</v>
      </c>
      <c r="B396" s="276"/>
      <c r="C396" s="91">
        <v>51</v>
      </c>
      <c r="D396" s="92">
        <v>0.495</v>
      </c>
      <c r="E396" s="84">
        <v>369</v>
      </c>
      <c r="F396" s="93">
        <v>0.51300000000000001</v>
      </c>
      <c r="G396"/>
    </row>
    <row r="397" spans="1:7">
      <c r="A397" s="275" t="s">
        <v>87</v>
      </c>
      <c r="B397" s="277"/>
      <c r="C397" s="91">
        <v>42</v>
      </c>
      <c r="D397" s="92">
        <v>0.40799999999999997</v>
      </c>
      <c r="E397" s="84">
        <v>278</v>
      </c>
      <c r="F397" s="93">
        <v>0.38700000000000001</v>
      </c>
      <c r="G397"/>
    </row>
    <row r="398" spans="1:7">
      <c r="A398" s="224" t="s">
        <v>0</v>
      </c>
      <c r="B398" s="225"/>
      <c r="C398" s="97">
        <v>103</v>
      </c>
      <c r="D398" s="98">
        <v>1</v>
      </c>
      <c r="E398" s="86">
        <v>719</v>
      </c>
      <c r="F398" s="99">
        <v>1</v>
      </c>
      <c r="G398"/>
    </row>
    <row r="399" spans="1:7">
      <c r="A399" s="205" t="s">
        <v>360</v>
      </c>
      <c r="B399" s="206"/>
      <c r="C399" s="206"/>
      <c r="D399" s="206"/>
      <c r="E399" s="206"/>
      <c r="F399" s="207"/>
      <c r="G399"/>
    </row>
    <row r="400" spans="1:7">
      <c r="A400" s="228" t="s">
        <v>3</v>
      </c>
      <c r="B400" s="229"/>
      <c r="C400" s="88">
        <v>90</v>
      </c>
      <c r="D400" s="89">
        <v>0.88200000000000001</v>
      </c>
      <c r="E400" s="85">
        <v>682</v>
      </c>
      <c r="F400" s="90">
        <v>0.96499999999999997</v>
      </c>
      <c r="G400"/>
    </row>
    <row r="401" spans="1:7">
      <c r="A401" s="226" t="s">
        <v>4</v>
      </c>
      <c r="B401" s="227"/>
      <c r="C401" s="91">
        <v>12</v>
      </c>
      <c r="D401" s="92">
        <v>0.11799999999999999</v>
      </c>
      <c r="E401" s="84">
        <v>25</v>
      </c>
      <c r="F401" s="93">
        <v>3.5000000000000003E-2</v>
      </c>
      <c r="G401"/>
    </row>
    <row r="402" spans="1:7">
      <c r="A402" s="224" t="s">
        <v>0</v>
      </c>
      <c r="B402" s="225"/>
      <c r="C402" s="97">
        <v>102</v>
      </c>
      <c r="D402" s="98">
        <v>1</v>
      </c>
      <c r="E402" s="86">
        <v>707</v>
      </c>
      <c r="F402" s="99">
        <v>1</v>
      </c>
      <c r="G402"/>
    </row>
    <row r="403" spans="1:7">
      <c r="A403" s="205" t="s">
        <v>361</v>
      </c>
      <c r="B403" s="206"/>
      <c r="C403" s="206"/>
      <c r="D403" s="206"/>
      <c r="E403" s="206"/>
      <c r="F403" s="207"/>
      <c r="G403"/>
    </row>
    <row r="404" spans="1:7">
      <c r="A404" s="228" t="s">
        <v>91</v>
      </c>
      <c r="B404" s="229"/>
      <c r="C404" s="88">
        <v>23</v>
      </c>
      <c r="D404" s="89">
        <v>0.22500000000000001</v>
      </c>
      <c r="E404" s="85">
        <v>139</v>
      </c>
      <c r="F404" s="90">
        <v>0.19800000000000001</v>
      </c>
      <c r="G404"/>
    </row>
    <row r="405" spans="1:7">
      <c r="A405" s="252" t="s">
        <v>457</v>
      </c>
      <c r="B405" s="227"/>
      <c r="C405" s="91">
        <v>35</v>
      </c>
      <c r="D405" s="92">
        <v>0.34300000000000003</v>
      </c>
      <c r="E405" s="84">
        <v>234</v>
      </c>
      <c r="F405" s="93">
        <v>0.33300000000000002</v>
      </c>
      <c r="G405"/>
    </row>
    <row r="406" spans="1:7">
      <c r="A406" s="252" t="s">
        <v>458</v>
      </c>
      <c r="B406" s="227"/>
      <c r="C406" s="91">
        <v>23</v>
      </c>
      <c r="D406" s="92">
        <v>0.22500000000000001</v>
      </c>
      <c r="E406" s="84">
        <v>213</v>
      </c>
      <c r="F406" s="93">
        <v>0.30299999999999999</v>
      </c>
      <c r="G406"/>
    </row>
    <row r="407" spans="1:7">
      <c r="A407" s="226" t="s">
        <v>51</v>
      </c>
      <c r="B407" s="227"/>
      <c r="C407" s="91">
        <v>21</v>
      </c>
      <c r="D407" s="92">
        <v>0.20599999999999999</v>
      </c>
      <c r="E407" s="84">
        <v>117</v>
      </c>
      <c r="F407" s="93">
        <v>0.16600000000000001</v>
      </c>
      <c r="G407"/>
    </row>
    <row r="408" spans="1:7">
      <c r="A408" s="224" t="s">
        <v>0</v>
      </c>
      <c r="B408" s="225"/>
      <c r="C408" s="97">
        <v>102</v>
      </c>
      <c r="D408" s="98">
        <v>1</v>
      </c>
      <c r="E408" s="86">
        <v>703</v>
      </c>
      <c r="F408" s="99">
        <v>1</v>
      </c>
      <c r="G408"/>
    </row>
    <row r="409" spans="1:7" s="74" customFormat="1" ht="32" customHeight="1">
      <c r="A409" s="243" t="s">
        <v>363</v>
      </c>
      <c r="B409" s="244"/>
      <c r="C409" s="244"/>
      <c r="D409" s="244"/>
      <c r="E409" s="244"/>
      <c r="F409" s="245"/>
    </row>
    <row r="410" spans="1:7">
      <c r="A410" s="249" t="s">
        <v>365</v>
      </c>
      <c r="B410" s="250"/>
      <c r="C410" s="250"/>
      <c r="D410" s="250"/>
      <c r="E410" s="250"/>
      <c r="F410" s="251"/>
      <c r="G410"/>
    </row>
    <row r="411" spans="1:7">
      <c r="A411" s="228" t="s">
        <v>92</v>
      </c>
      <c r="B411" s="229"/>
      <c r="C411" s="88">
        <v>0</v>
      </c>
      <c r="D411" s="89">
        <v>0</v>
      </c>
      <c r="E411" s="85">
        <v>3</v>
      </c>
      <c r="F411" s="90">
        <v>1.4999999999999999E-2</v>
      </c>
      <c r="G411"/>
    </row>
    <row r="412" spans="1:7">
      <c r="A412" s="226" t="s">
        <v>93</v>
      </c>
      <c r="B412" s="227"/>
      <c r="C412" s="91">
        <v>0</v>
      </c>
      <c r="D412" s="92">
        <v>0</v>
      </c>
      <c r="E412" s="84">
        <v>0</v>
      </c>
      <c r="F412" s="93">
        <v>0</v>
      </c>
      <c r="G412"/>
    </row>
    <row r="413" spans="1:7">
      <c r="A413" s="226" t="s">
        <v>94</v>
      </c>
      <c r="B413" s="227"/>
      <c r="C413" s="91">
        <v>0</v>
      </c>
      <c r="D413" s="92">
        <v>0</v>
      </c>
      <c r="E413" s="84">
        <v>0</v>
      </c>
      <c r="F413" s="93">
        <v>0</v>
      </c>
      <c r="G413"/>
    </row>
    <row r="414" spans="1:7">
      <c r="A414" s="226" t="s">
        <v>95</v>
      </c>
      <c r="B414" s="227"/>
      <c r="C414" s="91">
        <v>0</v>
      </c>
      <c r="D414" s="92">
        <v>0</v>
      </c>
      <c r="E414" s="84">
        <v>0</v>
      </c>
      <c r="F414" s="93">
        <v>0</v>
      </c>
      <c r="G414"/>
    </row>
    <row r="415" spans="1:7">
      <c r="A415" s="226" t="s">
        <v>96</v>
      </c>
      <c r="B415" s="227"/>
      <c r="C415" s="91">
        <v>2</v>
      </c>
      <c r="D415" s="92">
        <v>7.0999999999999994E-2</v>
      </c>
      <c r="E415" s="84">
        <v>0</v>
      </c>
      <c r="F415" s="93">
        <v>0</v>
      </c>
      <c r="G415"/>
    </row>
    <row r="416" spans="1:7">
      <c r="A416" s="273" t="s">
        <v>97</v>
      </c>
      <c r="B416" s="225"/>
      <c r="C416" s="97">
        <v>0</v>
      </c>
      <c r="D416" s="98">
        <v>0</v>
      </c>
      <c r="E416" s="171">
        <v>0</v>
      </c>
      <c r="F416" s="99">
        <v>0</v>
      </c>
      <c r="G416"/>
    </row>
    <row r="417" spans="1:7">
      <c r="A417" s="205" t="s">
        <v>473</v>
      </c>
      <c r="B417" s="206"/>
      <c r="C417" s="206"/>
      <c r="D417" s="206"/>
      <c r="E417" s="206"/>
      <c r="F417" s="207"/>
      <c r="G417"/>
    </row>
    <row r="418" spans="1:7">
      <c r="A418" s="226" t="s">
        <v>98</v>
      </c>
      <c r="B418" s="227"/>
      <c r="C418" s="91">
        <v>1</v>
      </c>
      <c r="D418" s="92">
        <v>3.5999999999999997E-2</v>
      </c>
      <c r="E418" s="84">
        <v>7</v>
      </c>
      <c r="F418" s="93">
        <v>3.5999999999999997E-2</v>
      </c>
      <c r="G418"/>
    </row>
    <row r="419" spans="1:7">
      <c r="A419" s="226" t="s">
        <v>99</v>
      </c>
      <c r="B419" s="227"/>
      <c r="C419" s="91">
        <v>1</v>
      </c>
      <c r="D419" s="92">
        <v>3.5999999999999997E-2</v>
      </c>
      <c r="E419" s="84">
        <v>4</v>
      </c>
      <c r="F419" s="93">
        <v>2.1000000000000001E-2</v>
      </c>
      <c r="G419"/>
    </row>
    <row r="420" spans="1:7">
      <c r="A420" s="226" t="s">
        <v>100</v>
      </c>
      <c r="B420" s="227"/>
      <c r="C420" s="91">
        <v>0</v>
      </c>
      <c r="D420" s="92">
        <v>0</v>
      </c>
      <c r="E420" s="84">
        <v>15</v>
      </c>
      <c r="F420" s="93">
        <v>7.6999999999999999E-2</v>
      </c>
      <c r="G420"/>
    </row>
    <row r="421" spans="1:7">
      <c r="A421" s="226" t="s">
        <v>101</v>
      </c>
      <c r="B421" s="227"/>
      <c r="C421" s="91">
        <v>0</v>
      </c>
      <c r="D421" s="92">
        <v>0</v>
      </c>
      <c r="E421" s="84">
        <v>8</v>
      </c>
      <c r="F421" s="93">
        <v>4.1000000000000002E-2</v>
      </c>
      <c r="G421"/>
    </row>
    <row r="422" spans="1:7">
      <c r="A422" s="226" t="s">
        <v>102</v>
      </c>
      <c r="B422" s="227"/>
      <c r="C422" s="91">
        <v>1</v>
      </c>
      <c r="D422" s="92">
        <v>3.5999999999999997E-2</v>
      </c>
      <c r="E422" s="84">
        <v>3</v>
      </c>
      <c r="F422" s="93">
        <v>1.4999999999999999E-2</v>
      </c>
      <c r="G422"/>
    </row>
    <row r="423" spans="1:7">
      <c r="A423" s="226" t="s">
        <v>103</v>
      </c>
      <c r="B423" s="227"/>
      <c r="C423" s="91">
        <v>1</v>
      </c>
      <c r="D423" s="92">
        <v>3.5999999999999997E-2</v>
      </c>
      <c r="E423" s="84">
        <v>3</v>
      </c>
      <c r="F423" s="93">
        <v>1.4999999999999999E-2</v>
      </c>
      <c r="G423"/>
    </row>
    <row r="424" spans="1:7">
      <c r="A424" s="226" t="s">
        <v>104</v>
      </c>
      <c r="B424" s="227"/>
      <c r="C424" s="91">
        <v>0</v>
      </c>
      <c r="D424" s="92">
        <v>0</v>
      </c>
      <c r="E424" s="84">
        <v>2</v>
      </c>
      <c r="F424" s="93">
        <v>0.01</v>
      </c>
      <c r="G424"/>
    </row>
    <row r="425" spans="1:7">
      <c r="A425" s="226" t="s">
        <v>105</v>
      </c>
      <c r="B425" s="227"/>
      <c r="C425" s="91">
        <v>0</v>
      </c>
      <c r="D425" s="92">
        <v>0</v>
      </c>
      <c r="E425" s="84">
        <v>0</v>
      </c>
      <c r="F425" s="93">
        <v>0</v>
      </c>
      <c r="G425"/>
    </row>
    <row r="426" spans="1:7">
      <c r="A426" s="226" t="s">
        <v>106</v>
      </c>
      <c r="B426" s="227"/>
      <c r="C426" s="91">
        <v>0</v>
      </c>
      <c r="D426" s="92">
        <v>0</v>
      </c>
      <c r="E426" s="84">
        <v>0</v>
      </c>
      <c r="F426" s="93">
        <v>0</v>
      </c>
      <c r="G426"/>
    </row>
    <row r="427" spans="1:7">
      <c r="A427" s="226" t="s">
        <v>107</v>
      </c>
      <c r="B427" s="227"/>
      <c r="C427" s="91">
        <v>1</v>
      </c>
      <c r="D427" s="92">
        <v>3.5999999999999997E-2</v>
      </c>
      <c r="E427" s="84">
        <v>1</v>
      </c>
      <c r="F427" s="93">
        <v>5.0000000000000001E-3</v>
      </c>
      <c r="G427"/>
    </row>
    <row r="428" spans="1:7">
      <c r="A428" s="226" t="s">
        <v>108</v>
      </c>
      <c r="B428" s="227"/>
      <c r="C428" s="91">
        <v>0</v>
      </c>
      <c r="D428" s="92">
        <v>0</v>
      </c>
      <c r="E428" s="84">
        <v>1</v>
      </c>
      <c r="F428" s="93">
        <v>5.0000000000000001E-3</v>
      </c>
      <c r="G428"/>
    </row>
    <row r="429" spans="1:7">
      <c r="A429" s="226" t="s">
        <v>109</v>
      </c>
      <c r="B429" s="227"/>
      <c r="C429" s="91">
        <v>1</v>
      </c>
      <c r="D429" s="92">
        <v>3.5999999999999997E-2</v>
      </c>
      <c r="E429" s="84">
        <v>4</v>
      </c>
      <c r="F429" s="93">
        <v>2.1000000000000001E-2</v>
      </c>
      <c r="G429"/>
    </row>
    <row r="430" spans="1:7">
      <c r="A430" s="226" t="s">
        <v>110</v>
      </c>
      <c r="B430" s="227"/>
      <c r="C430" s="91">
        <v>0</v>
      </c>
      <c r="D430" s="92">
        <v>0</v>
      </c>
      <c r="E430" s="84">
        <v>3</v>
      </c>
      <c r="F430" s="93">
        <v>1.4999999999999999E-2</v>
      </c>
      <c r="G430"/>
    </row>
    <row r="431" spans="1:7">
      <c r="A431" s="226" t="s">
        <v>111</v>
      </c>
      <c r="B431" s="227"/>
      <c r="C431" s="91">
        <v>3</v>
      </c>
      <c r="D431" s="92">
        <v>0.107</v>
      </c>
      <c r="E431" s="84">
        <v>28</v>
      </c>
      <c r="F431" s="93">
        <v>0.14399999999999999</v>
      </c>
      <c r="G431"/>
    </row>
    <row r="432" spans="1:7">
      <c r="A432" s="226" t="s">
        <v>112</v>
      </c>
      <c r="B432" s="227"/>
      <c r="C432" s="91">
        <v>2</v>
      </c>
      <c r="D432" s="92">
        <v>7.0999999999999994E-2</v>
      </c>
      <c r="E432" s="84">
        <v>7</v>
      </c>
      <c r="F432" s="93">
        <v>3.5999999999999997E-2</v>
      </c>
      <c r="G432"/>
    </row>
    <row r="433" spans="1:7">
      <c r="A433" s="226" t="s">
        <v>113</v>
      </c>
      <c r="B433" s="227"/>
      <c r="C433" s="91">
        <v>0</v>
      </c>
      <c r="D433" s="92">
        <v>0</v>
      </c>
      <c r="E433" s="84">
        <v>2</v>
      </c>
      <c r="F433" s="93">
        <v>0.01</v>
      </c>
      <c r="G433"/>
    </row>
    <row r="434" spans="1:7">
      <c r="A434" s="226" t="s">
        <v>114</v>
      </c>
      <c r="B434" s="227"/>
      <c r="C434" s="91">
        <v>0</v>
      </c>
      <c r="D434" s="92">
        <v>0</v>
      </c>
      <c r="E434" s="84">
        <v>1</v>
      </c>
      <c r="F434" s="93">
        <v>5.0000000000000001E-3</v>
      </c>
      <c r="G434"/>
    </row>
    <row r="435" spans="1:7">
      <c r="A435" s="226" t="s">
        <v>115</v>
      </c>
      <c r="B435" s="227"/>
      <c r="C435" s="91">
        <v>0</v>
      </c>
      <c r="D435" s="92">
        <v>0</v>
      </c>
      <c r="E435" s="84">
        <v>0</v>
      </c>
      <c r="F435" s="93">
        <v>0</v>
      </c>
      <c r="G435"/>
    </row>
    <row r="436" spans="1:7">
      <c r="A436" s="226" t="s">
        <v>116</v>
      </c>
      <c r="B436" s="227"/>
      <c r="C436" s="91">
        <v>1</v>
      </c>
      <c r="D436" s="92">
        <v>3.5999999999999997E-2</v>
      </c>
      <c r="E436" s="84">
        <v>0</v>
      </c>
      <c r="F436" s="93">
        <v>0</v>
      </c>
      <c r="G436"/>
    </row>
    <row r="437" spans="1:7">
      <c r="A437" s="226" t="s">
        <v>117</v>
      </c>
      <c r="B437" s="227"/>
      <c r="C437" s="91">
        <v>1</v>
      </c>
      <c r="D437" s="92">
        <v>3.5999999999999997E-2</v>
      </c>
      <c r="E437" s="84">
        <v>9</v>
      </c>
      <c r="F437" s="93">
        <v>4.5999999999999999E-2</v>
      </c>
      <c r="G437"/>
    </row>
    <row r="438" spans="1:7">
      <c r="A438" s="226" t="s">
        <v>118</v>
      </c>
      <c r="B438" s="227"/>
      <c r="C438" s="91">
        <v>0</v>
      </c>
      <c r="D438" s="92">
        <v>0</v>
      </c>
      <c r="E438" s="84">
        <v>2</v>
      </c>
      <c r="F438" s="93">
        <v>0.01</v>
      </c>
      <c r="G438"/>
    </row>
    <row r="439" spans="1:7">
      <c r="A439" s="226" t="s">
        <v>119</v>
      </c>
      <c r="B439" s="227"/>
      <c r="C439" s="91">
        <v>0</v>
      </c>
      <c r="D439" s="92">
        <v>0</v>
      </c>
      <c r="E439" s="84">
        <v>1</v>
      </c>
      <c r="F439" s="93">
        <v>5.0000000000000001E-3</v>
      </c>
      <c r="G439"/>
    </row>
    <row r="440" spans="1:7">
      <c r="A440" s="226" t="s">
        <v>120</v>
      </c>
      <c r="B440" s="227"/>
      <c r="C440" s="91">
        <v>0</v>
      </c>
      <c r="D440" s="92">
        <v>0</v>
      </c>
      <c r="E440" s="84">
        <v>1</v>
      </c>
      <c r="F440" s="93">
        <v>5.0000000000000001E-3</v>
      </c>
      <c r="G440"/>
    </row>
    <row r="441" spans="1:7">
      <c r="A441" s="226" t="s">
        <v>121</v>
      </c>
      <c r="B441" s="227"/>
      <c r="C441" s="91">
        <v>0</v>
      </c>
      <c r="D441" s="92">
        <v>0</v>
      </c>
      <c r="E441" s="84">
        <v>1</v>
      </c>
      <c r="F441" s="93">
        <v>5.0000000000000001E-3</v>
      </c>
      <c r="G441"/>
    </row>
    <row r="442" spans="1:7">
      <c r="A442" s="226" t="s">
        <v>122</v>
      </c>
      <c r="B442" s="227"/>
      <c r="C442" s="91">
        <v>0</v>
      </c>
      <c r="D442" s="92">
        <v>0</v>
      </c>
      <c r="E442" s="84">
        <v>1</v>
      </c>
      <c r="F442" s="93">
        <v>5.0000000000000001E-3</v>
      </c>
      <c r="G442"/>
    </row>
    <row r="443" spans="1:7">
      <c r="A443" s="226" t="s">
        <v>123</v>
      </c>
      <c r="B443" s="227"/>
      <c r="C443" s="91">
        <v>0</v>
      </c>
      <c r="D443" s="92">
        <v>0</v>
      </c>
      <c r="E443" s="84">
        <v>0</v>
      </c>
      <c r="F443" s="93">
        <v>0</v>
      </c>
      <c r="G443"/>
    </row>
    <row r="444" spans="1:7">
      <c r="A444" s="226" t="s">
        <v>124</v>
      </c>
      <c r="B444" s="227"/>
      <c r="C444" s="91">
        <v>1</v>
      </c>
      <c r="D444" s="92">
        <v>3.5999999999999997E-2</v>
      </c>
      <c r="E444" s="84">
        <v>3</v>
      </c>
      <c r="F444" s="93">
        <v>1.4999999999999999E-2</v>
      </c>
      <c r="G444"/>
    </row>
    <row r="445" spans="1:7">
      <c r="A445" s="226" t="s">
        <v>125</v>
      </c>
      <c r="B445" s="227"/>
      <c r="C445" s="91">
        <v>1</v>
      </c>
      <c r="D445" s="92">
        <v>3.5999999999999997E-2</v>
      </c>
      <c r="E445" s="84">
        <v>0</v>
      </c>
      <c r="F445" s="93">
        <v>0</v>
      </c>
      <c r="G445"/>
    </row>
    <row r="446" spans="1:7">
      <c r="A446" s="226" t="s">
        <v>126</v>
      </c>
      <c r="B446" s="227"/>
      <c r="C446" s="91">
        <v>0</v>
      </c>
      <c r="D446" s="92">
        <v>0</v>
      </c>
      <c r="E446" s="84">
        <v>0</v>
      </c>
      <c r="F446" s="93">
        <v>0</v>
      </c>
      <c r="G446"/>
    </row>
    <row r="447" spans="1:7">
      <c r="A447" s="226" t="s">
        <v>127</v>
      </c>
      <c r="B447" s="227"/>
      <c r="C447" s="91">
        <v>1</v>
      </c>
      <c r="D447" s="92">
        <v>3.5999999999999997E-2</v>
      </c>
      <c r="E447" s="84">
        <v>11</v>
      </c>
      <c r="F447" s="93">
        <v>5.6000000000000001E-2</v>
      </c>
      <c r="G447"/>
    </row>
    <row r="448" spans="1:7">
      <c r="A448" s="226" t="s">
        <v>128</v>
      </c>
      <c r="B448" s="227"/>
      <c r="C448" s="91">
        <v>0</v>
      </c>
      <c r="D448" s="92">
        <v>0</v>
      </c>
      <c r="E448" s="84">
        <v>3</v>
      </c>
      <c r="F448" s="93">
        <v>1.4999999999999999E-2</v>
      </c>
      <c r="G448"/>
    </row>
    <row r="449" spans="1:7">
      <c r="A449" s="226" t="s">
        <v>129</v>
      </c>
      <c r="B449" s="227"/>
      <c r="C449" s="91">
        <v>0</v>
      </c>
      <c r="D449" s="92">
        <v>0</v>
      </c>
      <c r="E449" s="84">
        <v>17</v>
      </c>
      <c r="F449" s="93">
        <v>8.6999999999999994E-2</v>
      </c>
      <c r="G449"/>
    </row>
    <row r="450" spans="1:7">
      <c r="A450" s="226" t="s">
        <v>130</v>
      </c>
      <c r="B450" s="227"/>
      <c r="C450" s="91">
        <v>0</v>
      </c>
      <c r="D450" s="92">
        <v>0</v>
      </c>
      <c r="E450" s="168">
        <v>1</v>
      </c>
      <c r="F450" s="93">
        <v>5.0000000000000001E-3</v>
      </c>
      <c r="G450"/>
    </row>
    <row r="451" spans="1:7">
      <c r="A451" s="226" t="s">
        <v>131</v>
      </c>
      <c r="B451" s="227"/>
      <c r="C451" s="91">
        <v>4</v>
      </c>
      <c r="D451" s="92">
        <v>0.14299999999999999</v>
      </c>
      <c r="E451" s="84">
        <v>7</v>
      </c>
      <c r="F451" s="93">
        <v>3.5999999999999997E-2</v>
      </c>
      <c r="G451"/>
    </row>
    <row r="452" spans="1:7">
      <c r="A452" s="226" t="s">
        <v>132</v>
      </c>
      <c r="B452" s="227"/>
      <c r="C452" s="91">
        <v>0</v>
      </c>
      <c r="D452" s="92">
        <v>0</v>
      </c>
      <c r="E452" s="84">
        <v>0</v>
      </c>
      <c r="F452" s="93">
        <v>0</v>
      </c>
      <c r="G452"/>
    </row>
    <row r="453" spans="1:7">
      <c r="A453" s="226" t="s">
        <v>133</v>
      </c>
      <c r="B453" s="227"/>
      <c r="C453" s="91">
        <v>0</v>
      </c>
      <c r="D453" s="92">
        <v>0</v>
      </c>
      <c r="E453" s="84">
        <v>0</v>
      </c>
      <c r="F453" s="93">
        <v>0</v>
      </c>
      <c r="G453"/>
    </row>
    <row r="454" spans="1:7">
      <c r="A454" s="274" t="s">
        <v>134</v>
      </c>
      <c r="B454" s="225"/>
      <c r="C454" s="97">
        <v>0</v>
      </c>
      <c r="D454" s="98">
        <v>0</v>
      </c>
      <c r="E454" s="171">
        <v>1</v>
      </c>
      <c r="F454" s="99">
        <v>5.0000000000000001E-3</v>
      </c>
      <c r="G454"/>
    </row>
    <row r="455" spans="1:7">
      <c r="A455" s="205" t="s">
        <v>473</v>
      </c>
      <c r="B455" s="206"/>
      <c r="C455" s="206"/>
      <c r="D455" s="206"/>
      <c r="E455" s="206"/>
      <c r="F455" s="207"/>
      <c r="G455"/>
    </row>
    <row r="456" spans="1:7">
      <c r="A456" s="226" t="s">
        <v>135</v>
      </c>
      <c r="B456" s="227"/>
      <c r="C456" s="91">
        <v>0</v>
      </c>
      <c r="D456" s="92">
        <v>0</v>
      </c>
      <c r="E456" s="84">
        <v>0</v>
      </c>
      <c r="F456" s="93">
        <v>0</v>
      </c>
      <c r="G456"/>
    </row>
    <row r="457" spans="1:7">
      <c r="A457" s="226" t="s">
        <v>136</v>
      </c>
      <c r="B457" s="227"/>
      <c r="C457" s="91">
        <v>1</v>
      </c>
      <c r="D457" s="92">
        <v>3.5999999999999997E-2</v>
      </c>
      <c r="E457" s="84">
        <v>4</v>
      </c>
      <c r="F457" s="93">
        <v>2.1000000000000001E-2</v>
      </c>
      <c r="G457"/>
    </row>
    <row r="458" spans="1:7">
      <c r="A458" s="226" t="s">
        <v>137</v>
      </c>
      <c r="B458" s="227"/>
      <c r="C458" s="91">
        <v>0</v>
      </c>
      <c r="D458" s="92">
        <v>0</v>
      </c>
      <c r="E458" s="84">
        <v>1</v>
      </c>
      <c r="F458" s="93">
        <v>5.0000000000000001E-3</v>
      </c>
      <c r="G458"/>
    </row>
    <row r="459" spans="1:7">
      <c r="A459" s="226" t="s">
        <v>138</v>
      </c>
      <c r="B459" s="227"/>
      <c r="C459" s="91">
        <v>0</v>
      </c>
      <c r="D459" s="92">
        <v>0</v>
      </c>
      <c r="E459" s="84">
        <v>1</v>
      </c>
      <c r="F459" s="93">
        <v>5.0000000000000001E-3</v>
      </c>
      <c r="G459"/>
    </row>
    <row r="460" spans="1:7">
      <c r="A460" s="226" t="s">
        <v>139</v>
      </c>
      <c r="B460" s="227"/>
      <c r="C460" s="91">
        <v>0</v>
      </c>
      <c r="D460" s="92">
        <v>0</v>
      </c>
      <c r="E460" s="84">
        <v>0</v>
      </c>
      <c r="F460" s="93">
        <v>0</v>
      </c>
      <c r="G460"/>
    </row>
    <row r="461" spans="1:7">
      <c r="A461" s="226" t="s">
        <v>140</v>
      </c>
      <c r="B461" s="227"/>
      <c r="C461" s="91">
        <v>1</v>
      </c>
      <c r="D461" s="92">
        <v>3.5999999999999997E-2</v>
      </c>
      <c r="E461" s="84">
        <v>10</v>
      </c>
      <c r="F461" s="93">
        <v>5.0999999999999997E-2</v>
      </c>
      <c r="G461"/>
    </row>
    <row r="462" spans="1:7">
      <c r="A462" s="226" t="s">
        <v>141</v>
      </c>
      <c r="B462" s="227"/>
      <c r="C462" s="91">
        <v>0</v>
      </c>
      <c r="D462" s="92">
        <v>0</v>
      </c>
      <c r="E462" s="84">
        <v>1</v>
      </c>
      <c r="F462" s="93">
        <v>5.0000000000000001E-3</v>
      </c>
      <c r="G462"/>
    </row>
    <row r="463" spans="1:7">
      <c r="A463" s="226" t="s">
        <v>142</v>
      </c>
      <c r="B463" s="227"/>
      <c r="C463" s="91">
        <v>0</v>
      </c>
      <c r="D463" s="92">
        <v>0</v>
      </c>
      <c r="E463" s="84">
        <v>1</v>
      </c>
      <c r="F463" s="93">
        <v>5.0000000000000001E-3</v>
      </c>
      <c r="G463"/>
    </row>
    <row r="464" spans="1:7">
      <c r="A464" s="226" t="s">
        <v>143</v>
      </c>
      <c r="B464" s="227"/>
      <c r="C464" s="91">
        <v>1</v>
      </c>
      <c r="D464" s="92">
        <v>3.5999999999999997E-2</v>
      </c>
      <c r="E464" s="84">
        <v>1</v>
      </c>
      <c r="F464" s="93">
        <v>5.0000000000000001E-3</v>
      </c>
      <c r="G464"/>
    </row>
    <row r="465" spans="1:7">
      <c r="A465" s="226" t="s">
        <v>144</v>
      </c>
      <c r="B465" s="227"/>
      <c r="C465" s="91">
        <v>0</v>
      </c>
      <c r="D465" s="92">
        <v>0</v>
      </c>
      <c r="E465" s="84">
        <v>4</v>
      </c>
      <c r="F465" s="93">
        <v>2.1000000000000001E-2</v>
      </c>
      <c r="G465"/>
    </row>
    <row r="466" spans="1:7">
      <c r="A466" s="226" t="s">
        <v>145</v>
      </c>
      <c r="B466" s="227"/>
      <c r="C466" s="91">
        <v>0</v>
      </c>
      <c r="D466" s="92">
        <v>0</v>
      </c>
      <c r="E466" s="84">
        <v>0</v>
      </c>
      <c r="F466" s="93">
        <v>0</v>
      </c>
      <c r="G466"/>
    </row>
    <row r="467" spans="1:7">
      <c r="A467" s="226" t="s">
        <v>146</v>
      </c>
      <c r="B467" s="227"/>
      <c r="C467" s="91">
        <v>0</v>
      </c>
      <c r="D467" s="92">
        <v>0</v>
      </c>
      <c r="E467" s="84">
        <v>6</v>
      </c>
      <c r="F467" s="93">
        <v>3.1E-2</v>
      </c>
      <c r="G467"/>
    </row>
    <row r="468" spans="1:7">
      <c r="A468" s="226" t="s">
        <v>147</v>
      </c>
      <c r="B468" s="227"/>
      <c r="C468" s="91">
        <v>0</v>
      </c>
      <c r="D468" s="92">
        <v>0</v>
      </c>
      <c r="E468" s="84">
        <v>2</v>
      </c>
      <c r="F468" s="93">
        <v>0.01</v>
      </c>
      <c r="G468"/>
    </row>
    <row r="469" spans="1:7">
      <c r="A469" s="226" t="s">
        <v>148</v>
      </c>
      <c r="B469" s="227"/>
      <c r="C469" s="91">
        <v>0</v>
      </c>
      <c r="D469" s="92">
        <v>0</v>
      </c>
      <c r="E469" s="84">
        <v>0</v>
      </c>
      <c r="F469" s="93">
        <v>0</v>
      </c>
      <c r="G469"/>
    </row>
    <row r="470" spans="1:7">
      <c r="A470" s="226" t="s">
        <v>15</v>
      </c>
      <c r="B470" s="227"/>
      <c r="C470" s="91">
        <v>3</v>
      </c>
      <c r="D470" s="92">
        <v>0.107</v>
      </c>
      <c r="E470" s="84">
        <v>14</v>
      </c>
      <c r="F470" s="93">
        <v>7.1999999999999995E-2</v>
      </c>
      <c r="G470"/>
    </row>
    <row r="471" spans="1:7">
      <c r="A471" s="224" t="s">
        <v>0</v>
      </c>
      <c r="B471" s="225"/>
      <c r="C471" s="97">
        <v>28</v>
      </c>
      <c r="D471" s="98">
        <v>1</v>
      </c>
      <c r="E471" s="86">
        <v>195</v>
      </c>
      <c r="F471" s="99">
        <v>1</v>
      </c>
      <c r="G471"/>
    </row>
    <row r="472" spans="1:7">
      <c r="A472" s="205" t="s">
        <v>366</v>
      </c>
      <c r="B472" s="206"/>
      <c r="C472" s="206"/>
      <c r="D472" s="206"/>
      <c r="E472" s="206"/>
      <c r="F472" s="207"/>
      <c r="G472"/>
    </row>
    <row r="473" spans="1:7">
      <c r="A473" s="228" t="s">
        <v>149</v>
      </c>
      <c r="B473" s="229"/>
      <c r="C473" s="88">
        <v>24</v>
      </c>
      <c r="D473" s="89">
        <v>0.82799999999999996</v>
      </c>
      <c r="E473" s="85">
        <v>166</v>
      </c>
      <c r="F473" s="90">
        <v>0.85099999999999998</v>
      </c>
      <c r="G473"/>
    </row>
    <row r="474" spans="1:7">
      <c r="A474" s="226" t="s">
        <v>150</v>
      </c>
      <c r="B474" s="227"/>
      <c r="C474" s="91">
        <v>5</v>
      </c>
      <c r="D474" s="92">
        <v>0.17199999999999999</v>
      </c>
      <c r="E474" s="84">
        <v>29</v>
      </c>
      <c r="F474" s="93">
        <v>0.14899999999999999</v>
      </c>
      <c r="G474"/>
    </row>
    <row r="475" spans="1:7">
      <c r="A475" s="224" t="s">
        <v>0</v>
      </c>
      <c r="B475" s="225"/>
      <c r="C475" s="97">
        <v>29</v>
      </c>
      <c r="D475" s="98">
        <v>1</v>
      </c>
      <c r="E475" s="86">
        <v>195</v>
      </c>
      <c r="F475" s="99">
        <v>1</v>
      </c>
      <c r="G475"/>
    </row>
    <row r="476" spans="1:7">
      <c r="A476" s="205" t="s">
        <v>367</v>
      </c>
      <c r="B476" s="206"/>
      <c r="C476" s="206"/>
      <c r="D476" s="206"/>
      <c r="E476" s="206"/>
      <c r="F476" s="207"/>
      <c r="G476"/>
    </row>
    <row r="477" spans="1:7">
      <c r="A477" s="294" t="s">
        <v>368</v>
      </c>
      <c r="B477" s="87" t="s">
        <v>68</v>
      </c>
      <c r="C477" s="88">
        <v>19</v>
      </c>
      <c r="D477" s="89">
        <v>0.65500000000000003</v>
      </c>
      <c r="E477" s="85">
        <v>111</v>
      </c>
      <c r="F477" s="90">
        <v>0.59399999999999997</v>
      </c>
      <c r="G477"/>
    </row>
    <row r="478" spans="1:7">
      <c r="A478" s="247"/>
      <c r="B478" s="84" t="s">
        <v>67</v>
      </c>
      <c r="C478" s="91">
        <v>2</v>
      </c>
      <c r="D478" s="92">
        <v>6.9000000000000006E-2</v>
      </c>
      <c r="E478" s="84">
        <v>11</v>
      </c>
      <c r="F478" s="93">
        <v>5.8999999999999997E-2</v>
      </c>
      <c r="G478"/>
    </row>
    <row r="479" spans="1:7">
      <c r="A479" s="247"/>
      <c r="B479" s="33" t="s">
        <v>66</v>
      </c>
      <c r="C479" s="91">
        <v>3</v>
      </c>
      <c r="D479" s="92">
        <v>0.10299999999999999</v>
      </c>
      <c r="E479" s="84">
        <v>20</v>
      </c>
      <c r="F479" s="93">
        <v>0.107</v>
      </c>
      <c r="G479"/>
    </row>
    <row r="480" spans="1:7">
      <c r="A480" s="247"/>
      <c r="B480" s="79" t="s">
        <v>65</v>
      </c>
      <c r="C480" s="91">
        <v>3</v>
      </c>
      <c r="D480" s="92">
        <v>0.10299999999999999</v>
      </c>
      <c r="E480" s="84">
        <v>24</v>
      </c>
      <c r="F480" s="93">
        <v>0.128</v>
      </c>
      <c r="G480"/>
    </row>
    <row r="481" spans="1:7">
      <c r="A481" s="247"/>
      <c r="B481" s="78" t="s">
        <v>64</v>
      </c>
      <c r="C481" s="94">
        <v>2</v>
      </c>
      <c r="D481" s="95">
        <v>6.9000000000000006E-2</v>
      </c>
      <c r="E481" s="87">
        <v>21</v>
      </c>
      <c r="F481" s="96">
        <v>0.112</v>
      </c>
      <c r="G481"/>
    </row>
    <row r="482" spans="1:7">
      <c r="A482" s="247"/>
      <c r="B482" s="82" t="s">
        <v>0</v>
      </c>
      <c r="C482" s="94">
        <v>29</v>
      </c>
      <c r="D482" s="95">
        <v>1</v>
      </c>
      <c r="E482" s="87">
        <v>187</v>
      </c>
      <c r="F482" s="96">
        <v>1</v>
      </c>
      <c r="G482"/>
    </row>
    <row r="483" spans="1:7">
      <c r="A483" s="294" t="s">
        <v>369</v>
      </c>
      <c r="B483" s="81" t="s">
        <v>68</v>
      </c>
      <c r="C483" s="88">
        <v>9</v>
      </c>
      <c r="D483" s="89">
        <v>0.31</v>
      </c>
      <c r="E483" s="85">
        <v>34</v>
      </c>
      <c r="F483" s="90">
        <v>0.183</v>
      </c>
      <c r="G483"/>
    </row>
    <row r="484" spans="1:7">
      <c r="A484" s="247"/>
      <c r="B484" s="84" t="s">
        <v>67</v>
      </c>
      <c r="C484" s="91">
        <v>1</v>
      </c>
      <c r="D484" s="92">
        <v>3.4000000000000002E-2</v>
      </c>
      <c r="E484" s="84">
        <v>5</v>
      </c>
      <c r="F484" s="93">
        <v>2.7E-2</v>
      </c>
      <c r="G484"/>
    </row>
    <row r="485" spans="1:7">
      <c r="A485" s="247"/>
      <c r="B485" s="33" t="s">
        <v>66</v>
      </c>
      <c r="C485" s="91">
        <v>1</v>
      </c>
      <c r="D485" s="92">
        <v>3.4000000000000002E-2</v>
      </c>
      <c r="E485" s="84">
        <v>22</v>
      </c>
      <c r="F485" s="93">
        <v>0.11799999999999999</v>
      </c>
      <c r="G485"/>
    </row>
    <row r="486" spans="1:7">
      <c r="A486" s="247"/>
      <c r="B486" s="79" t="s">
        <v>65</v>
      </c>
      <c r="C486" s="91">
        <v>7</v>
      </c>
      <c r="D486" s="92">
        <v>0.24099999999999999</v>
      </c>
      <c r="E486" s="84">
        <v>50</v>
      </c>
      <c r="F486" s="93">
        <v>0.26900000000000002</v>
      </c>
      <c r="G486"/>
    </row>
    <row r="487" spans="1:7">
      <c r="A487" s="247"/>
      <c r="B487" s="78" t="s">
        <v>64</v>
      </c>
      <c r="C487" s="94">
        <v>11</v>
      </c>
      <c r="D487" s="95">
        <v>0.379</v>
      </c>
      <c r="E487" s="87">
        <v>75</v>
      </c>
      <c r="F487" s="96">
        <v>0.40300000000000002</v>
      </c>
      <c r="G487"/>
    </row>
    <row r="488" spans="1:7">
      <c r="A488" s="248"/>
      <c r="B488" s="86" t="s">
        <v>0</v>
      </c>
      <c r="C488" s="97">
        <v>29</v>
      </c>
      <c r="D488" s="98">
        <v>1</v>
      </c>
      <c r="E488" s="86">
        <v>186</v>
      </c>
      <c r="F488" s="99">
        <v>1</v>
      </c>
      <c r="G488"/>
    </row>
    <row r="489" spans="1:7">
      <c r="A489" s="205" t="s">
        <v>474</v>
      </c>
      <c r="B489" s="206"/>
      <c r="C489" s="206"/>
      <c r="D489" s="206"/>
      <c r="E489" s="206"/>
      <c r="F489" s="207"/>
      <c r="G489"/>
    </row>
    <row r="490" spans="1:7">
      <c r="A490" s="246" t="s">
        <v>153</v>
      </c>
      <c r="B490" s="87" t="s">
        <v>68</v>
      </c>
      <c r="C490" s="88">
        <v>15</v>
      </c>
      <c r="D490" s="89">
        <v>0.51700000000000002</v>
      </c>
      <c r="E490" s="85">
        <v>78</v>
      </c>
      <c r="F490" s="90">
        <v>0.41699999999999998</v>
      </c>
      <c r="G490"/>
    </row>
    <row r="491" spans="1:7">
      <c r="A491" s="247"/>
      <c r="B491" s="84" t="s">
        <v>67</v>
      </c>
      <c r="C491" s="91">
        <v>2</v>
      </c>
      <c r="D491" s="92">
        <v>6.9000000000000006E-2</v>
      </c>
      <c r="E491" s="84">
        <v>4</v>
      </c>
      <c r="F491" s="93">
        <v>2.1000000000000001E-2</v>
      </c>
      <c r="G491"/>
    </row>
    <row r="492" spans="1:7">
      <c r="A492" s="247"/>
      <c r="B492" s="33" t="s">
        <v>66</v>
      </c>
      <c r="C492" s="91">
        <v>2</v>
      </c>
      <c r="D492" s="92">
        <v>6.9000000000000006E-2</v>
      </c>
      <c r="E492" s="84">
        <v>24</v>
      </c>
      <c r="F492" s="93">
        <v>0.128</v>
      </c>
      <c r="G492"/>
    </row>
    <row r="493" spans="1:7">
      <c r="A493" s="247"/>
      <c r="B493" s="79" t="s">
        <v>65</v>
      </c>
      <c r="C493" s="91">
        <v>6</v>
      </c>
      <c r="D493" s="92">
        <v>0.20699999999999999</v>
      </c>
      <c r="E493" s="84">
        <v>39</v>
      </c>
      <c r="F493" s="93">
        <v>0.20899999999999999</v>
      </c>
      <c r="G493"/>
    </row>
    <row r="494" spans="1:7">
      <c r="A494" s="247"/>
      <c r="B494" s="78" t="s">
        <v>64</v>
      </c>
      <c r="C494" s="94">
        <v>4</v>
      </c>
      <c r="D494" s="95">
        <v>0.13800000000000001</v>
      </c>
      <c r="E494" s="87">
        <v>42</v>
      </c>
      <c r="F494" s="96">
        <v>0.22500000000000001</v>
      </c>
      <c r="G494"/>
    </row>
    <row r="495" spans="1:7">
      <c r="A495" s="247"/>
      <c r="B495" s="82" t="s">
        <v>0</v>
      </c>
      <c r="C495" s="94">
        <v>29</v>
      </c>
      <c r="D495" s="95">
        <v>1</v>
      </c>
      <c r="E495" s="87">
        <v>187</v>
      </c>
      <c r="F495" s="96">
        <v>1</v>
      </c>
      <c r="G495"/>
    </row>
    <row r="496" spans="1:7">
      <c r="A496" s="246" t="s">
        <v>71</v>
      </c>
      <c r="B496" s="81" t="s">
        <v>68</v>
      </c>
      <c r="C496" s="88">
        <v>8</v>
      </c>
      <c r="D496" s="89">
        <v>0.28599999999999998</v>
      </c>
      <c r="E496" s="85">
        <v>38</v>
      </c>
      <c r="F496" s="90">
        <v>0.20399999999999999</v>
      </c>
      <c r="G496"/>
    </row>
    <row r="497" spans="1:7">
      <c r="A497" s="247"/>
      <c r="B497" s="84" t="s">
        <v>67</v>
      </c>
      <c r="C497" s="91">
        <v>1</v>
      </c>
      <c r="D497" s="92">
        <v>3.5999999999999997E-2</v>
      </c>
      <c r="E497" s="84">
        <v>7</v>
      </c>
      <c r="F497" s="93">
        <v>3.7999999999999999E-2</v>
      </c>
      <c r="G497"/>
    </row>
    <row r="498" spans="1:7">
      <c r="A498" s="247"/>
      <c r="B498" s="33" t="s">
        <v>66</v>
      </c>
      <c r="C498" s="91">
        <v>6</v>
      </c>
      <c r="D498" s="92">
        <v>0.214</v>
      </c>
      <c r="E498" s="84">
        <v>34</v>
      </c>
      <c r="F498" s="93">
        <v>0.183</v>
      </c>
      <c r="G498"/>
    </row>
    <row r="499" spans="1:7">
      <c r="A499" s="247"/>
      <c r="B499" s="79" t="s">
        <v>65</v>
      </c>
      <c r="C499" s="91">
        <v>7</v>
      </c>
      <c r="D499" s="92">
        <v>0.25</v>
      </c>
      <c r="E499" s="84">
        <v>55</v>
      </c>
      <c r="F499" s="93">
        <v>0.29599999999999999</v>
      </c>
      <c r="G499"/>
    </row>
    <row r="500" spans="1:7">
      <c r="A500" s="247"/>
      <c r="B500" s="78" t="s">
        <v>64</v>
      </c>
      <c r="C500" s="94">
        <v>6</v>
      </c>
      <c r="D500" s="95">
        <v>0.214</v>
      </c>
      <c r="E500" s="87">
        <v>52</v>
      </c>
      <c r="F500" s="96">
        <v>0.28000000000000003</v>
      </c>
      <c r="G500"/>
    </row>
    <row r="501" spans="1:7">
      <c r="A501" s="247"/>
      <c r="B501" s="82" t="s">
        <v>0</v>
      </c>
      <c r="C501" s="94">
        <v>28</v>
      </c>
      <c r="D501" s="95">
        <v>1</v>
      </c>
      <c r="E501" s="87">
        <v>186</v>
      </c>
      <c r="F501" s="96">
        <v>1</v>
      </c>
      <c r="G501"/>
    </row>
    <row r="502" spans="1:7">
      <c r="A502" s="246" t="s">
        <v>154</v>
      </c>
      <c r="B502" s="81" t="s">
        <v>68</v>
      </c>
      <c r="C502" s="88">
        <v>18</v>
      </c>
      <c r="D502" s="89">
        <v>0.64300000000000002</v>
      </c>
      <c r="E502" s="85">
        <v>118</v>
      </c>
      <c r="F502" s="90">
        <v>0.64100000000000001</v>
      </c>
      <c r="G502"/>
    </row>
    <row r="503" spans="1:7">
      <c r="A503" s="247"/>
      <c r="B503" s="84" t="s">
        <v>67</v>
      </c>
      <c r="C503" s="91">
        <v>1</v>
      </c>
      <c r="D503" s="92">
        <v>3.5999999999999997E-2</v>
      </c>
      <c r="E503" s="84">
        <v>15</v>
      </c>
      <c r="F503" s="93">
        <v>8.2000000000000003E-2</v>
      </c>
      <c r="G503"/>
    </row>
    <row r="504" spans="1:7">
      <c r="A504" s="247"/>
      <c r="B504" s="33" t="s">
        <v>66</v>
      </c>
      <c r="C504" s="91">
        <v>3</v>
      </c>
      <c r="D504" s="92">
        <v>0.107</v>
      </c>
      <c r="E504" s="84">
        <v>19</v>
      </c>
      <c r="F504" s="93">
        <v>0.10299999999999999</v>
      </c>
      <c r="G504"/>
    </row>
    <row r="505" spans="1:7">
      <c r="A505" s="247"/>
      <c r="B505" s="79" t="s">
        <v>65</v>
      </c>
      <c r="C505" s="91">
        <v>5</v>
      </c>
      <c r="D505" s="92">
        <v>0.17899999999999999</v>
      </c>
      <c r="E505" s="84">
        <v>20</v>
      </c>
      <c r="F505" s="93">
        <v>0.109</v>
      </c>
      <c r="G505"/>
    </row>
    <row r="506" spans="1:7">
      <c r="A506" s="247"/>
      <c r="B506" s="78" t="s">
        <v>64</v>
      </c>
      <c r="C506" s="94">
        <v>1</v>
      </c>
      <c r="D506" s="95">
        <v>3.5999999999999997E-2</v>
      </c>
      <c r="E506" s="87">
        <v>12</v>
      </c>
      <c r="F506" s="96">
        <v>6.5000000000000002E-2</v>
      </c>
      <c r="G506"/>
    </row>
    <row r="507" spans="1:7">
      <c r="A507" s="247"/>
      <c r="B507" s="82" t="s">
        <v>0</v>
      </c>
      <c r="C507" s="94">
        <v>28</v>
      </c>
      <c r="D507" s="95">
        <v>1</v>
      </c>
      <c r="E507" s="87">
        <v>184</v>
      </c>
      <c r="F507" s="96">
        <v>1</v>
      </c>
      <c r="G507"/>
    </row>
    <row r="508" spans="1:7">
      <c r="A508" s="246" t="s">
        <v>72</v>
      </c>
      <c r="B508" s="81" t="s">
        <v>68</v>
      </c>
      <c r="C508" s="88">
        <v>6</v>
      </c>
      <c r="D508" s="89">
        <v>0.214</v>
      </c>
      <c r="E508" s="85">
        <v>29</v>
      </c>
      <c r="F508" s="90">
        <v>0.156</v>
      </c>
      <c r="G508"/>
    </row>
    <row r="509" spans="1:7">
      <c r="A509" s="247"/>
      <c r="B509" s="84" t="s">
        <v>67</v>
      </c>
      <c r="C509" s="91">
        <v>0</v>
      </c>
      <c r="D509" s="92">
        <v>0</v>
      </c>
      <c r="E509" s="84">
        <v>1</v>
      </c>
      <c r="F509" s="93">
        <v>5.0000000000000001E-3</v>
      </c>
      <c r="G509"/>
    </row>
    <row r="510" spans="1:7">
      <c r="A510" s="247"/>
      <c r="B510" s="33" t="s">
        <v>66</v>
      </c>
      <c r="C510" s="91">
        <v>2</v>
      </c>
      <c r="D510" s="92">
        <v>7.0999999999999994E-2</v>
      </c>
      <c r="E510" s="84">
        <v>30</v>
      </c>
      <c r="F510" s="93">
        <v>0.161</v>
      </c>
      <c r="G510"/>
    </row>
    <row r="511" spans="1:7">
      <c r="A511" s="247"/>
      <c r="B511" s="79" t="s">
        <v>65</v>
      </c>
      <c r="C511" s="91">
        <v>9</v>
      </c>
      <c r="D511" s="92">
        <v>0.32100000000000001</v>
      </c>
      <c r="E511" s="84">
        <v>69</v>
      </c>
      <c r="F511" s="93">
        <v>0.371</v>
      </c>
      <c r="G511"/>
    </row>
    <row r="512" spans="1:7">
      <c r="A512" s="247"/>
      <c r="B512" s="78" t="s">
        <v>64</v>
      </c>
      <c r="C512" s="94">
        <v>11</v>
      </c>
      <c r="D512" s="95">
        <v>0.39300000000000002</v>
      </c>
      <c r="E512" s="87">
        <v>57</v>
      </c>
      <c r="F512" s="96">
        <v>0.30599999999999999</v>
      </c>
      <c r="G512"/>
    </row>
    <row r="513" spans="1:7">
      <c r="A513" s="247"/>
      <c r="B513" s="82" t="s">
        <v>0</v>
      </c>
      <c r="C513" s="94">
        <v>28</v>
      </c>
      <c r="D513" s="95">
        <v>1</v>
      </c>
      <c r="E513" s="87">
        <v>186</v>
      </c>
      <c r="F513" s="96">
        <v>1</v>
      </c>
      <c r="G513"/>
    </row>
    <row r="514" spans="1:7">
      <c r="A514" s="246" t="s">
        <v>73</v>
      </c>
      <c r="B514" s="81" t="s">
        <v>68</v>
      </c>
      <c r="C514" s="88">
        <v>15</v>
      </c>
      <c r="D514" s="89">
        <v>0.53600000000000003</v>
      </c>
      <c r="E514" s="85">
        <v>74</v>
      </c>
      <c r="F514" s="90">
        <v>0.4</v>
      </c>
      <c r="G514"/>
    </row>
    <row r="515" spans="1:7">
      <c r="A515" s="247"/>
      <c r="B515" s="84" t="s">
        <v>67</v>
      </c>
      <c r="C515" s="91">
        <v>1</v>
      </c>
      <c r="D515" s="92">
        <v>3.5999999999999997E-2</v>
      </c>
      <c r="E515" s="84">
        <v>8</v>
      </c>
      <c r="F515" s="93">
        <v>4.2999999999999997E-2</v>
      </c>
      <c r="G515"/>
    </row>
    <row r="516" spans="1:7">
      <c r="A516" s="247"/>
      <c r="B516" s="33" t="s">
        <v>66</v>
      </c>
      <c r="C516" s="91">
        <v>2</v>
      </c>
      <c r="D516" s="92">
        <v>7.0999999999999994E-2</v>
      </c>
      <c r="E516" s="84">
        <v>25</v>
      </c>
      <c r="F516" s="93">
        <v>0.13500000000000001</v>
      </c>
      <c r="G516"/>
    </row>
    <row r="517" spans="1:7">
      <c r="A517" s="247"/>
      <c r="B517" s="79" t="s">
        <v>65</v>
      </c>
      <c r="C517" s="91">
        <v>6</v>
      </c>
      <c r="D517" s="92">
        <v>0.214</v>
      </c>
      <c r="E517" s="84">
        <v>34</v>
      </c>
      <c r="F517" s="93">
        <v>0.184</v>
      </c>
      <c r="G517"/>
    </row>
    <row r="518" spans="1:7">
      <c r="A518" s="247"/>
      <c r="B518" s="78" t="s">
        <v>64</v>
      </c>
      <c r="C518" s="94">
        <v>4</v>
      </c>
      <c r="D518" s="95">
        <v>0.14299999999999999</v>
      </c>
      <c r="E518" s="87">
        <v>44</v>
      </c>
      <c r="F518" s="96">
        <v>0.23799999999999999</v>
      </c>
      <c r="G518"/>
    </row>
    <row r="519" spans="1:7">
      <c r="A519" s="247"/>
      <c r="B519" s="82" t="s">
        <v>0</v>
      </c>
      <c r="C519" s="94">
        <v>28</v>
      </c>
      <c r="D519" s="95">
        <v>1</v>
      </c>
      <c r="E519" s="87">
        <v>185</v>
      </c>
      <c r="F519" s="96">
        <v>1</v>
      </c>
      <c r="G519"/>
    </row>
    <row r="520" spans="1:7">
      <c r="A520" s="246" t="s">
        <v>155</v>
      </c>
      <c r="B520" s="81" t="s">
        <v>68</v>
      </c>
      <c r="C520" s="88">
        <v>23</v>
      </c>
      <c r="D520" s="89">
        <v>0.82099999999999995</v>
      </c>
      <c r="E520" s="85">
        <v>137</v>
      </c>
      <c r="F520" s="90">
        <v>0.749</v>
      </c>
      <c r="G520"/>
    </row>
    <row r="521" spans="1:7">
      <c r="A521" s="247"/>
      <c r="B521" s="84" t="s">
        <v>67</v>
      </c>
      <c r="C521" s="91">
        <v>2</v>
      </c>
      <c r="D521" s="92">
        <v>7.0999999999999994E-2</v>
      </c>
      <c r="E521" s="84">
        <v>13</v>
      </c>
      <c r="F521" s="93">
        <v>7.0999999999999994E-2</v>
      </c>
      <c r="G521"/>
    </row>
    <row r="522" spans="1:7">
      <c r="A522" s="247"/>
      <c r="B522" s="33" t="s">
        <v>66</v>
      </c>
      <c r="C522" s="91">
        <v>2</v>
      </c>
      <c r="D522" s="92">
        <v>7.0999999999999994E-2</v>
      </c>
      <c r="E522" s="84">
        <v>7</v>
      </c>
      <c r="F522" s="93">
        <v>3.7999999999999999E-2</v>
      </c>
      <c r="G522"/>
    </row>
    <row r="523" spans="1:7">
      <c r="A523" s="247"/>
      <c r="B523" s="79" t="s">
        <v>65</v>
      </c>
      <c r="C523" s="91">
        <v>0</v>
      </c>
      <c r="D523" s="92">
        <v>0</v>
      </c>
      <c r="E523" s="84">
        <v>14</v>
      </c>
      <c r="F523" s="93">
        <v>7.6999999999999999E-2</v>
      </c>
      <c r="G523"/>
    </row>
    <row r="524" spans="1:7">
      <c r="A524" s="247"/>
      <c r="B524" s="78" t="s">
        <v>64</v>
      </c>
      <c r="C524" s="94">
        <v>1</v>
      </c>
      <c r="D524" s="95">
        <v>3.5999999999999997E-2</v>
      </c>
      <c r="E524" s="87">
        <v>12</v>
      </c>
      <c r="F524" s="96">
        <v>6.6000000000000003E-2</v>
      </c>
      <c r="G524"/>
    </row>
    <row r="525" spans="1:7">
      <c r="A525" s="248"/>
      <c r="B525" s="86" t="s">
        <v>0</v>
      </c>
      <c r="C525" s="97">
        <v>28</v>
      </c>
      <c r="D525" s="98">
        <v>1</v>
      </c>
      <c r="E525" s="86">
        <v>183</v>
      </c>
      <c r="F525" s="99">
        <v>1</v>
      </c>
      <c r="G525"/>
    </row>
    <row r="526" spans="1:7">
      <c r="A526" s="205" t="s">
        <v>474</v>
      </c>
      <c r="B526" s="206"/>
      <c r="C526" s="206"/>
      <c r="D526" s="206"/>
      <c r="E526" s="206"/>
      <c r="F526" s="207"/>
      <c r="G526"/>
    </row>
    <row r="527" spans="1:7">
      <c r="A527" s="246" t="s">
        <v>74</v>
      </c>
      <c r="B527" s="87" t="s">
        <v>68</v>
      </c>
      <c r="C527" s="88">
        <v>15</v>
      </c>
      <c r="D527" s="89">
        <v>0.53600000000000003</v>
      </c>
      <c r="E527" s="85">
        <v>104</v>
      </c>
      <c r="F527" s="90">
        <v>0.56799999999999995</v>
      </c>
      <c r="G527"/>
    </row>
    <row r="528" spans="1:7">
      <c r="A528" s="247"/>
      <c r="B528" s="84" t="s">
        <v>67</v>
      </c>
      <c r="C528" s="91">
        <v>4</v>
      </c>
      <c r="D528" s="92">
        <v>0.14299999999999999</v>
      </c>
      <c r="E528" s="84">
        <v>19</v>
      </c>
      <c r="F528" s="93">
        <v>0.104</v>
      </c>
      <c r="G528"/>
    </row>
    <row r="529" spans="1:7">
      <c r="A529" s="247"/>
      <c r="B529" s="33" t="s">
        <v>66</v>
      </c>
      <c r="C529" s="91">
        <v>2</v>
      </c>
      <c r="D529" s="92">
        <v>7.0999999999999994E-2</v>
      </c>
      <c r="E529" s="84">
        <v>21</v>
      </c>
      <c r="F529" s="93">
        <v>0.115</v>
      </c>
      <c r="G529"/>
    </row>
    <row r="530" spans="1:7">
      <c r="A530" s="247"/>
      <c r="B530" s="79" t="s">
        <v>65</v>
      </c>
      <c r="C530" s="91">
        <v>4</v>
      </c>
      <c r="D530" s="92">
        <v>0.14299999999999999</v>
      </c>
      <c r="E530" s="84">
        <v>24</v>
      </c>
      <c r="F530" s="93">
        <v>0.13100000000000001</v>
      </c>
      <c r="G530"/>
    </row>
    <row r="531" spans="1:7">
      <c r="A531" s="247"/>
      <c r="B531" s="78" t="s">
        <v>64</v>
      </c>
      <c r="C531" s="94">
        <v>3</v>
      </c>
      <c r="D531" s="95">
        <v>0.107</v>
      </c>
      <c r="E531" s="87">
        <v>15</v>
      </c>
      <c r="F531" s="96">
        <v>8.2000000000000003E-2</v>
      </c>
      <c r="G531"/>
    </row>
    <row r="532" spans="1:7">
      <c r="A532" s="247"/>
      <c r="B532" s="82" t="s">
        <v>0</v>
      </c>
      <c r="C532" s="94">
        <v>28</v>
      </c>
      <c r="D532" s="95">
        <v>1</v>
      </c>
      <c r="E532" s="87">
        <v>183</v>
      </c>
      <c r="F532" s="96">
        <v>1</v>
      </c>
      <c r="G532"/>
    </row>
    <row r="533" spans="1:7">
      <c r="A533" s="246" t="s">
        <v>156</v>
      </c>
      <c r="B533" s="81" t="s">
        <v>68</v>
      </c>
      <c r="C533" s="88">
        <v>24</v>
      </c>
      <c r="D533" s="89">
        <v>0.85699999999999998</v>
      </c>
      <c r="E533" s="85">
        <v>133</v>
      </c>
      <c r="F533" s="90">
        <v>0.72699999999999998</v>
      </c>
      <c r="G533"/>
    </row>
    <row r="534" spans="1:7">
      <c r="A534" s="247"/>
      <c r="B534" s="84" t="s">
        <v>67</v>
      </c>
      <c r="C534" s="91">
        <v>2</v>
      </c>
      <c r="D534" s="92">
        <v>7.0999999999999994E-2</v>
      </c>
      <c r="E534" s="84">
        <v>19</v>
      </c>
      <c r="F534" s="93">
        <v>0.104</v>
      </c>
      <c r="G534"/>
    </row>
    <row r="535" spans="1:7">
      <c r="A535" s="247"/>
      <c r="B535" s="33" t="s">
        <v>66</v>
      </c>
      <c r="C535" s="91">
        <v>0</v>
      </c>
      <c r="D535" s="92">
        <v>0</v>
      </c>
      <c r="E535" s="84">
        <v>13</v>
      </c>
      <c r="F535" s="93">
        <v>7.0999999999999994E-2</v>
      </c>
      <c r="G535"/>
    </row>
    <row r="536" spans="1:7">
      <c r="A536" s="247"/>
      <c r="B536" s="79" t="s">
        <v>65</v>
      </c>
      <c r="C536" s="91">
        <v>2</v>
      </c>
      <c r="D536" s="92">
        <v>7.0999999999999994E-2</v>
      </c>
      <c r="E536" s="84">
        <v>11</v>
      </c>
      <c r="F536" s="93">
        <v>0.06</v>
      </c>
      <c r="G536"/>
    </row>
    <row r="537" spans="1:7">
      <c r="A537" s="247"/>
      <c r="B537" s="78" t="s">
        <v>64</v>
      </c>
      <c r="C537" s="94">
        <v>0</v>
      </c>
      <c r="D537" s="95">
        <v>0</v>
      </c>
      <c r="E537" s="87">
        <v>7</v>
      </c>
      <c r="F537" s="96">
        <v>3.7999999999999999E-2</v>
      </c>
      <c r="G537"/>
    </row>
    <row r="538" spans="1:7">
      <c r="A538" s="247"/>
      <c r="B538" s="82" t="s">
        <v>0</v>
      </c>
      <c r="C538" s="94">
        <v>28</v>
      </c>
      <c r="D538" s="95">
        <v>1</v>
      </c>
      <c r="E538" s="87">
        <v>183</v>
      </c>
      <c r="F538" s="96">
        <v>1</v>
      </c>
      <c r="G538"/>
    </row>
    <row r="539" spans="1:7">
      <c r="A539" s="246" t="s">
        <v>157</v>
      </c>
      <c r="B539" s="81" t="s">
        <v>68</v>
      </c>
      <c r="C539" s="88">
        <v>12</v>
      </c>
      <c r="D539" s="89">
        <v>0.42899999999999999</v>
      </c>
      <c r="E539" s="85">
        <v>65</v>
      </c>
      <c r="F539" s="90">
        <v>0.35699999999999998</v>
      </c>
      <c r="G539"/>
    </row>
    <row r="540" spans="1:7">
      <c r="A540" s="247"/>
      <c r="B540" s="84" t="s">
        <v>67</v>
      </c>
      <c r="C540" s="91">
        <v>1</v>
      </c>
      <c r="D540" s="92">
        <v>3.5999999999999997E-2</v>
      </c>
      <c r="E540" s="84">
        <v>5</v>
      </c>
      <c r="F540" s="93">
        <v>2.7E-2</v>
      </c>
      <c r="G540"/>
    </row>
    <row r="541" spans="1:7">
      <c r="A541" s="247"/>
      <c r="B541" s="33" t="s">
        <v>66</v>
      </c>
      <c r="C541" s="91">
        <v>5</v>
      </c>
      <c r="D541" s="92">
        <v>0.17899999999999999</v>
      </c>
      <c r="E541" s="84">
        <v>26</v>
      </c>
      <c r="F541" s="93">
        <v>0.14299999999999999</v>
      </c>
      <c r="G541"/>
    </row>
    <row r="542" spans="1:7">
      <c r="A542" s="247"/>
      <c r="B542" s="79" t="s">
        <v>65</v>
      </c>
      <c r="C542" s="91">
        <v>5</v>
      </c>
      <c r="D542" s="92">
        <v>0.17899999999999999</v>
      </c>
      <c r="E542" s="84">
        <v>30</v>
      </c>
      <c r="F542" s="93">
        <v>0.16500000000000001</v>
      </c>
      <c r="G542"/>
    </row>
    <row r="543" spans="1:7">
      <c r="A543" s="247"/>
      <c r="B543" s="78" t="s">
        <v>64</v>
      </c>
      <c r="C543" s="94">
        <v>5</v>
      </c>
      <c r="D543" s="95">
        <v>0.17899999999999999</v>
      </c>
      <c r="E543" s="87">
        <v>56</v>
      </c>
      <c r="F543" s="96">
        <v>0.308</v>
      </c>
      <c r="G543"/>
    </row>
    <row r="544" spans="1:7">
      <c r="A544" s="247"/>
      <c r="B544" s="82" t="s">
        <v>0</v>
      </c>
      <c r="C544" s="94">
        <v>28</v>
      </c>
      <c r="D544" s="95">
        <v>1</v>
      </c>
      <c r="E544" s="87">
        <v>182</v>
      </c>
      <c r="F544" s="96">
        <v>1</v>
      </c>
      <c r="G544"/>
    </row>
    <row r="545" spans="1:7">
      <c r="A545" s="280" t="s">
        <v>309</v>
      </c>
      <c r="B545" s="81" t="s">
        <v>68</v>
      </c>
      <c r="C545" s="88">
        <v>8</v>
      </c>
      <c r="D545" s="89">
        <v>0.66700000000000004</v>
      </c>
      <c r="E545" s="85">
        <v>51</v>
      </c>
      <c r="F545" s="90">
        <v>0.82299999999999995</v>
      </c>
      <c r="G545"/>
    </row>
    <row r="546" spans="1:7">
      <c r="A546" s="247"/>
      <c r="B546" s="84" t="s">
        <v>67</v>
      </c>
      <c r="C546" s="91">
        <v>1</v>
      </c>
      <c r="D546" s="92">
        <v>8.3000000000000004E-2</v>
      </c>
      <c r="E546" s="84">
        <v>1</v>
      </c>
      <c r="F546" s="93">
        <v>1.6E-2</v>
      </c>
      <c r="G546"/>
    </row>
    <row r="547" spans="1:7">
      <c r="A547" s="247"/>
      <c r="B547" s="33" t="s">
        <v>66</v>
      </c>
      <c r="C547" s="91">
        <v>0</v>
      </c>
      <c r="D547" s="92">
        <v>0</v>
      </c>
      <c r="E547" s="84">
        <v>0</v>
      </c>
      <c r="F547" s="93">
        <v>0</v>
      </c>
      <c r="G547"/>
    </row>
    <row r="548" spans="1:7">
      <c r="A548" s="247"/>
      <c r="B548" s="79" t="s">
        <v>65</v>
      </c>
      <c r="C548" s="91">
        <v>0</v>
      </c>
      <c r="D548" s="92">
        <v>0</v>
      </c>
      <c r="E548" s="84">
        <v>0</v>
      </c>
      <c r="F548" s="93">
        <v>0</v>
      </c>
      <c r="G548"/>
    </row>
    <row r="549" spans="1:7">
      <c r="A549" s="247"/>
      <c r="B549" s="78" t="s">
        <v>64</v>
      </c>
      <c r="C549" s="94">
        <v>3</v>
      </c>
      <c r="D549" s="95">
        <v>0.25</v>
      </c>
      <c r="E549" s="87">
        <v>10</v>
      </c>
      <c r="F549" s="96">
        <v>0.161</v>
      </c>
      <c r="G549"/>
    </row>
    <row r="550" spans="1:7">
      <c r="A550" s="247"/>
      <c r="B550" s="87" t="s">
        <v>0</v>
      </c>
      <c r="C550" s="94">
        <v>12</v>
      </c>
      <c r="D550" s="95">
        <v>1</v>
      </c>
      <c r="E550" s="87">
        <v>62</v>
      </c>
      <c r="F550" s="96">
        <v>1</v>
      </c>
      <c r="G550"/>
    </row>
    <row r="551" spans="1:7">
      <c r="A551" s="205" t="s">
        <v>370</v>
      </c>
      <c r="B551" s="206"/>
      <c r="C551" s="206"/>
      <c r="D551" s="206"/>
      <c r="E551" s="206"/>
      <c r="F551" s="207"/>
      <c r="G551"/>
    </row>
    <row r="552" spans="1:7">
      <c r="A552" s="270">
        <v>1</v>
      </c>
      <c r="B552" s="271"/>
      <c r="C552" s="88">
        <v>6</v>
      </c>
      <c r="D552" s="89">
        <v>0.222</v>
      </c>
      <c r="E552" s="85">
        <v>73</v>
      </c>
      <c r="F552" s="90">
        <v>0.38800000000000001</v>
      </c>
      <c r="G552"/>
    </row>
    <row r="553" spans="1:7">
      <c r="A553" s="272">
        <v>2</v>
      </c>
      <c r="B553" s="262"/>
      <c r="C553" s="91">
        <v>3</v>
      </c>
      <c r="D553" s="92">
        <v>0.111</v>
      </c>
      <c r="E553" s="84">
        <v>20</v>
      </c>
      <c r="F553" s="93">
        <v>0.106</v>
      </c>
      <c r="G553"/>
    </row>
    <row r="554" spans="1:7">
      <c r="A554" s="272">
        <v>3</v>
      </c>
      <c r="B554" s="262"/>
      <c r="C554" s="91">
        <v>2</v>
      </c>
      <c r="D554" s="92">
        <v>7.3999999999999996E-2</v>
      </c>
      <c r="E554" s="84">
        <v>18</v>
      </c>
      <c r="F554" s="93">
        <v>9.6000000000000002E-2</v>
      </c>
      <c r="G554"/>
    </row>
    <row r="555" spans="1:7">
      <c r="A555" s="272">
        <v>4</v>
      </c>
      <c r="B555" s="262"/>
      <c r="C555" s="91">
        <v>3</v>
      </c>
      <c r="D555" s="92">
        <v>0.111</v>
      </c>
      <c r="E555" s="84">
        <v>18</v>
      </c>
      <c r="F555" s="93">
        <v>9.6000000000000002E-2</v>
      </c>
      <c r="G555"/>
    </row>
    <row r="556" spans="1:7">
      <c r="A556" s="272">
        <v>5</v>
      </c>
      <c r="B556" s="262"/>
      <c r="C556" s="91">
        <v>2</v>
      </c>
      <c r="D556" s="92">
        <v>7.3999999999999996E-2</v>
      </c>
      <c r="E556" s="84">
        <v>12</v>
      </c>
      <c r="F556" s="93">
        <v>6.4000000000000001E-2</v>
      </c>
      <c r="G556"/>
    </row>
    <row r="557" spans="1:7">
      <c r="A557" s="272">
        <v>6</v>
      </c>
      <c r="B557" s="262"/>
      <c r="C557" s="91">
        <v>2</v>
      </c>
      <c r="D557" s="92">
        <v>7.3999999999999996E-2</v>
      </c>
      <c r="E557" s="84">
        <v>10</v>
      </c>
      <c r="F557" s="93">
        <v>5.2999999999999999E-2</v>
      </c>
      <c r="G557"/>
    </row>
    <row r="558" spans="1:7">
      <c r="A558" s="272">
        <v>7</v>
      </c>
      <c r="B558" s="262"/>
      <c r="C558" s="91">
        <v>3</v>
      </c>
      <c r="D558" s="92">
        <v>0.111</v>
      </c>
      <c r="E558" s="84">
        <v>10</v>
      </c>
      <c r="F558" s="93">
        <v>5.2999999999999999E-2</v>
      </c>
      <c r="G558"/>
    </row>
    <row r="559" spans="1:7">
      <c r="A559" s="272">
        <v>8</v>
      </c>
      <c r="B559" s="262"/>
      <c r="C559" s="91">
        <v>2</v>
      </c>
      <c r="D559" s="92">
        <v>7.3999999999999996E-2</v>
      </c>
      <c r="E559" s="84">
        <v>6</v>
      </c>
      <c r="F559" s="93">
        <v>3.2000000000000001E-2</v>
      </c>
      <c r="G559"/>
    </row>
    <row r="560" spans="1:7">
      <c r="A560" s="272">
        <v>9</v>
      </c>
      <c r="B560" s="262"/>
      <c r="C560" s="91">
        <v>1</v>
      </c>
      <c r="D560" s="92">
        <v>3.6999999999999998E-2</v>
      </c>
      <c r="E560" s="84">
        <v>6</v>
      </c>
      <c r="F560" s="93">
        <v>3.2000000000000001E-2</v>
      </c>
      <c r="G560"/>
    </row>
    <row r="561" spans="1:7">
      <c r="A561" s="268" t="s">
        <v>14</v>
      </c>
      <c r="B561" s="262"/>
      <c r="C561" s="91">
        <v>3</v>
      </c>
      <c r="D561" s="92">
        <v>0.111</v>
      </c>
      <c r="E561" s="84">
        <v>15</v>
      </c>
      <c r="F561" s="93">
        <v>0.08</v>
      </c>
      <c r="G561"/>
    </row>
    <row r="562" spans="1:7">
      <c r="A562" s="224" t="s">
        <v>0</v>
      </c>
      <c r="B562" s="225"/>
      <c r="C562" s="97">
        <v>27</v>
      </c>
      <c r="D562" s="98">
        <v>1</v>
      </c>
      <c r="E562" s="86">
        <v>188</v>
      </c>
      <c r="F562" s="99">
        <v>1</v>
      </c>
      <c r="G562"/>
    </row>
    <row r="563" spans="1:7" ht="33" customHeight="1">
      <c r="A563" s="205" t="s">
        <v>372</v>
      </c>
      <c r="B563" s="206"/>
      <c r="C563" s="206"/>
      <c r="D563" s="206"/>
      <c r="E563" s="206"/>
      <c r="F563" s="207"/>
      <c r="G563"/>
    </row>
    <row r="564" spans="1:7">
      <c r="A564" s="272" t="s">
        <v>315</v>
      </c>
      <c r="B564" s="262"/>
      <c r="C564" s="91">
        <v>8</v>
      </c>
      <c r="D564" s="92">
        <v>0.29599999999999999</v>
      </c>
      <c r="E564" s="119">
        <v>98</v>
      </c>
      <c r="F564" s="93">
        <v>0.52100000000000002</v>
      </c>
      <c r="G564"/>
    </row>
    <row r="565" spans="1:7">
      <c r="A565" s="261" t="s">
        <v>371</v>
      </c>
      <c r="B565" s="262"/>
      <c r="C565" s="91">
        <v>4</v>
      </c>
      <c r="D565" s="92">
        <v>0.14799999999999999</v>
      </c>
      <c r="E565" s="84">
        <v>31</v>
      </c>
      <c r="F565" s="93">
        <v>0.16500000000000001</v>
      </c>
      <c r="G565"/>
    </row>
    <row r="566" spans="1:7">
      <c r="A566" s="272">
        <v>3</v>
      </c>
      <c r="B566" s="262"/>
      <c r="C566" s="91">
        <v>4</v>
      </c>
      <c r="D566" s="92">
        <v>0.14799999999999999</v>
      </c>
      <c r="E566" s="84">
        <v>16</v>
      </c>
      <c r="F566" s="93">
        <v>8.5000000000000006E-2</v>
      </c>
      <c r="G566"/>
    </row>
    <row r="567" spans="1:7">
      <c r="A567" s="272">
        <v>4</v>
      </c>
      <c r="B567" s="262"/>
      <c r="C567" s="91">
        <v>4</v>
      </c>
      <c r="D567" s="92">
        <v>0.14799999999999999</v>
      </c>
      <c r="E567" s="84">
        <v>15</v>
      </c>
      <c r="F567" s="93">
        <v>0.08</v>
      </c>
      <c r="G567"/>
    </row>
    <row r="568" spans="1:7">
      <c r="A568" s="272">
        <v>5</v>
      </c>
      <c r="B568" s="262"/>
      <c r="C568" s="91">
        <v>0</v>
      </c>
      <c r="D568" s="92">
        <v>0</v>
      </c>
      <c r="E568" s="84">
        <v>10</v>
      </c>
      <c r="F568" s="93">
        <v>5.2999999999999999E-2</v>
      </c>
      <c r="G568"/>
    </row>
    <row r="569" spans="1:7">
      <c r="A569" s="272">
        <v>6</v>
      </c>
      <c r="B569" s="262"/>
      <c r="C569" s="91">
        <v>4</v>
      </c>
      <c r="D569" s="92">
        <v>0.14799999999999999</v>
      </c>
      <c r="E569" s="84">
        <v>6</v>
      </c>
      <c r="F569" s="93">
        <v>3.2000000000000001E-2</v>
      </c>
      <c r="G569"/>
    </row>
    <row r="570" spans="1:7">
      <c r="A570" s="272">
        <v>7</v>
      </c>
      <c r="B570" s="262"/>
      <c r="C570" s="91">
        <v>1</v>
      </c>
      <c r="D570" s="92">
        <v>3.6999999999999998E-2</v>
      </c>
      <c r="E570" s="84">
        <v>4</v>
      </c>
      <c r="F570" s="93">
        <v>2.1000000000000001E-2</v>
      </c>
      <c r="G570"/>
    </row>
    <row r="571" spans="1:7">
      <c r="A571" s="272">
        <v>8</v>
      </c>
      <c r="B571" s="262"/>
      <c r="C571" s="91">
        <v>1</v>
      </c>
      <c r="D571" s="92">
        <v>3.6999999999999998E-2</v>
      </c>
      <c r="E571" s="84">
        <v>2</v>
      </c>
      <c r="F571" s="93">
        <v>1.0999999999999999E-2</v>
      </c>
      <c r="G571"/>
    </row>
    <row r="572" spans="1:7">
      <c r="A572" s="272">
        <v>9</v>
      </c>
      <c r="B572" s="262"/>
      <c r="C572" s="91">
        <v>1</v>
      </c>
      <c r="D572" s="92">
        <v>3.6999999999999998E-2</v>
      </c>
      <c r="E572" s="84">
        <v>1</v>
      </c>
      <c r="F572" s="93">
        <v>5.0000000000000001E-3</v>
      </c>
      <c r="G572"/>
    </row>
    <row r="573" spans="1:7">
      <c r="A573" s="268" t="s">
        <v>14</v>
      </c>
      <c r="B573" s="262"/>
      <c r="C573" s="91">
        <v>0</v>
      </c>
      <c r="D573" s="92">
        <v>0</v>
      </c>
      <c r="E573" s="84">
        <v>5</v>
      </c>
      <c r="F573" s="93">
        <v>2.7E-2</v>
      </c>
      <c r="G573"/>
    </row>
    <row r="574" spans="1:7">
      <c r="A574" s="224" t="s">
        <v>0</v>
      </c>
      <c r="B574" s="225"/>
      <c r="C574" s="97">
        <v>27</v>
      </c>
      <c r="D574" s="98">
        <v>1</v>
      </c>
      <c r="E574" s="86">
        <v>188</v>
      </c>
      <c r="F574" s="99">
        <v>1</v>
      </c>
      <c r="G574"/>
    </row>
    <row r="575" spans="1:7" ht="30" customHeight="1">
      <c r="A575" s="205" t="s">
        <v>373</v>
      </c>
      <c r="B575" s="206"/>
      <c r="C575" s="206"/>
      <c r="D575" s="206"/>
      <c r="E575" s="206"/>
      <c r="F575" s="207"/>
      <c r="G575"/>
    </row>
    <row r="576" spans="1:7">
      <c r="A576" s="281" t="s">
        <v>77</v>
      </c>
      <c r="B576" s="271"/>
      <c r="C576" s="88">
        <v>23</v>
      </c>
      <c r="D576" s="89">
        <f>C576/C$586</f>
        <v>0.8214285714285714</v>
      </c>
      <c r="E576" s="85">
        <v>154</v>
      </c>
      <c r="F576" s="90">
        <f>E576/E$586</f>
        <v>0.81914893617021278</v>
      </c>
      <c r="G576"/>
    </row>
    <row r="577" spans="1:7">
      <c r="A577" s="268" t="s">
        <v>158</v>
      </c>
      <c r="B577" s="262"/>
      <c r="C577" s="91">
        <v>17</v>
      </c>
      <c r="D577" s="92">
        <f t="shared" ref="D577:F585" si="5">C577/C$586</f>
        <v>0.6071428571428571</v>
      </c>
      <c r="E577" s="84">
        <v>134</v>
      </c>
      <c r="F577" s="93">
        <f t="shared" si="5"/>
        <v>0.71276595744680848</v>
      </c>
      <c r="G577"/>
    </row>
    <row r="578" spans="1:7">
      <c r="A578" s="268" t="s">
        <v>159</v>
      </c>
      <c r="B578" s="262"/>
      <c r="C578" s="91">
        <v>26</v>
      </c>
      <c r="D578" s="92">
        <f t="shared" si="5"/>
        <v>0.9285714285714286</v>
      </c>
      <c r="E578" s="84">
        <v>151</v>
      </c>
      <c r="F578" s="93">
        <f t="shared" si="5"/>
        <v>0.80319148936170215</v>
      </c>
      <c r="G578"/>
    </row>
    <row r="579" spans="1:7">
      <c r="A579" s="268" t="s">
        <v>160</v>
      </c>
      <c r="B579" s="262"/>
      <c r="C579" s="91">
        <v>25</v>
      </c>
      <c r="D579" s="92">
        <f t="shared" si="5"/>
        <v>0.8928571428571429</v>
      </c>
      <c r="E579" s="84">
        <v>168</v>
      </c>
      <c r="F579" s="93">
        <f t="shared" si="5"/>
        <v>0.8936170212765957</v>
      </c>
      <c r="G579"/>
    </row>
    <row r="580" spans="1:7">
      <c r="A580" s="268" t="s">
        <v>161</v>
      </c>
      <c r="B580" s="269"/>
      <c r="C580" s="91">
        <v>14</v>
      </c>
      <c r="D580" s="92">
        <f t="shared" si="5"/>
        <v>0.5</v>
      </c>
      <c r="E580" s="84">
        <v>58</v>
      </c>
      <c r="F580" s="93">
        <f t="shared" si="5"/>
        <v>0.30851063829787234</v>
      </c>
      <c r="G580"/>
    </row>
    <row r="581" spans="1:7">
      <c r="A581" s="268" t="s">
        <v>162</v>
      </c>
      <c r="B581" s="269"/>
      <c r="C581" s="91">
        <v>22</v>
      </c>
      <c r="D581" s="92">
        <f t="shared" si="5"/>
        <v>0.7857142857142857</v>
      </c>
      <c r="E581" s="84">
        <v>143</v>
      </c>
      <c r="F581" s="93">
        <f t="shared" si="5"/>
        <v>0.76063829787234039</v>
      </c>
      <c r="G581"/>
    </row>
    <row r="582" spans="1:7">
      <c r="A582" s="268" t="s">
        <v>163</v>
      </c>
      <c r="B582" s="269"/>
      <c r="C582" s="91">
        <v>15</v>
      </c>
      <c r="D582" s="92">
        <f t="shared" si="5"/>
        <v>0.5357142857142857</v>
      </c>
      <c r="E582" s="84">
        <v>128</v>
      </c>
      <c r="F582" s="93">
        <f t="shared" si="5"/>
        <v>0.68085106382978722</v>
      </c>
      <c r="G582"/>
    </row>
    <row r="583" spans="1:7">
      <c r="A583" s="268" t="s">
        <v>164</v>
      </c>
      <c r="B583" s="262"/>
      <c r="C583" s="91">
        <v>14</v>
      </c>
      <c r="D583" s="92">
        <f t="shared" si="5"/>
        <v>0.5</v>
      </c>
      <c r="E583" s="84">
        <v>128</v>
      </c>
      <c r="F583" s="93">
        <f t="shared" si="5"/>
        <v>0.68085106382978722</v>
      </c>
      <c r="G583"/>
    </row>
    <row r="584" spans="1:7">
      <c r="A584" s="268" t="s">
        <v>165</v>
      </c>
      <c r="B584" s="262"/>
      <c r="C584" s="91">
        <v>19</v>
      </c>
      <c r="D584" s="92">
        <f t="shared" si="5"/>
        <v>0.6785714285714286</v>
      </c>
      <c r="E584" s="84">
        <v>128</v>
      </c>
      <c r="F584" s="93">
        <f t="shared" si="5"/>
        <v>0.68085106382978722</v>
      </c>
      <c r="G584"/>
    </row>
    <row r="585" spans="1:7">
      <c r="A585" s="261" t="s">
        <v>374</v>
      </c>
      <c r="B585" s="262"/>
      <c r="C585" s="91">
        <v>3</v>
      </c>
      <c r="D585" s="92">
        <f t="shared" si="5"/>
        <v>0.10714285714285714</v>
      </c>
      <c r="E585" s="84">
        <v>35</v>
      </c>
      <c r="F585" s="93">
        <f t="shared" si="5"/>
        <v>0.18617021276595744</v>
      </c>
      <c r="G585"/>
    </row>
    <row r="586" spans="1:7">
      <c r="A586" s="290" t="s">
        <v>337</v>
      </c>
      <c r="B586" s="291"/>
      <c r="C586" s="163">
        <v>28</v>
      </c>
      <c r="D586" s="164"/>
      <c r="E586" s="165">
        <v>188</v>
      </c>
      <c r="F586" s="166"/>
      <c r="G586"/>
    </row>
    <row r="587" spans="1:7" ht="32" customHeight="1">
      <c r="A587" s="205" t="s">
        <v>450</v>
      </c>
      <c r="B587" s="206"/>
      <c r="C587" s="206"/>
      <c r="D587" s="206"/>
      <c r="E587" s="206"/>
      <c r="F587" s="207"/>
      <c r="G587"/>
    </row>
    <row r="588" spans="1:7" ht="32" customHeight="1">
      <c r="A588" s="266" t="s">
        <v>451</v>
      </c>
      <c r="B588" s="267"/>
      <c r="C588" s="88">
        <v>15</v>
      </c>
      <c r="D588" s="89">
        <v>0.53600000000000003</v>
      </c>
      <c r="E588" s="85">
        <v>67</v>
      </c>
      <c r="F588" s="90">
        <v>0.36</v>
      </c>
      <c r="G588"/>
    </row>
    <row r="589" spans="1:7" ht="32" customHeight="1">
      <c r="A589" s="266" t="s">
        <v>452</v>
      </c>
      <c r="B589" s="267"/>
      <c r="C589" s="91">
        <v>8</v>
      </c>
      <c r="D589" s="92">
        <v>0.28599999999999998</v>
      </c>
      <c r="E589" s="84">
        <v>73</v>
      </c>
      <c r="F589" s="93">
        <v>0.39200000000000002</v>
      </c>
      <c r="G589"/>
    </row>
    <row r="590" spans="1:7" ht="32" customHeight="1">
      <c r="A590" s="266" t="s">
        <v>453</v>
      </c>
      <c r="B590" s="267"/>
      <c r="C590" s="91">
        <v>5</v>
      </c>
      <c r="D590" s="92">
        <v>0.17899999999999999</v>
      </c>
      <c r="E590" s="84">
        <v>46</v>
      </c>
      <c r="F590" s="93">
        <v>0.247</v>
      </c>
      <c r="G590"/>
    </row>
    <row r="591" spans="1:7">
      <c r="A591" s="224" t="s">
        <v>0</v>
      </c>
      <c r="B591" s="225"/>
      <c r="C591" s="97">
        <v>28</v>
      </c>
      <c r="D591" s="98">
        <v>1</v>
      </c>
      <c r="E591" s="86">
        <v>186</v>
      </c>
      <c r="F591" s="99">
        <v>1</v>
      </c>
      <c r="G591"/>
    </row>
    <row r="592" spans="1:7" ht="80" customHeight="1">
      <c r="A592" s="205" t="s">
        <v>375</v>
      </c>
      <c r="B592" s="206"/>
      <c r="C592" s="206"/>
      <c r="D592" s="206"/>
      <c r="E592" s="206"/>
      <c r="F592" s="207"/>
      <c r="G592"/>
    </row>
    <row r="593" spans="1:7">
      <c r="A593" s="228" t="s">
        <v>166</v>
      </c>
      <c r="B593" s="229"/>
      <c r="C593" s="88">
        <v>7</v>
      </c>
      <c r="D593" s="89">
        <f>C593/C$599</f>
        <v>0.31818181818181818</v>
      </c>
      <c r="E593" s="85">
        <v>45</v>
      </c>
      <c r="F593" s="90">
        <f>E593/E$599</f>
        <v>0.32374100719424459</v>
      </c>
      <c r="G593"/>
    </row>
    <row r="594" spans="1:7">
      <c r="A594" s="226" t="s">
        <v>167</v>
      </c>
      <c r="B594" s="227"/>
      <c r="C594" s="91">
        <v>14</v>
      </c>
      <c r="D594" s="92">
        <f t="shared" ref="D594:F598" si="6">C594/C$599</f>
        <v>0.63636363636363635</v>
      </c>
      <c r="E594" s="84">
        <v>77</v>
      </c>
      <c r="F594" s="93">
        <f t="shared" si="6"/>
        <v>0.5539568345323741</v>
      </c>
      <c r="G594"/>
    </row>
    <row r="595" spans="1:7">
      <c r="A595" s="226" t="s">
        <v>168</v>
      </c>
      <c r="B595" s="227"/>
      <c r="C595" s="91">
        <v>2</v>
      </c>
      <c r="D595" s="92">
        <f t="shared" si="6"/>
        <v>9.0909090909090912E-2</v>
      </c>
      <c r="E595" s="84">
        <v>8</v>
      </c>
      <c r="F595" s="93">
        <f t="shared" si="6"/>
        <v>5.7553956834532377E-2</v>
      </c>
      <c r="G595"/>
    </row>
    <row r="596" spans="1:7">
      <c r="A596" s="226" t="s">
        <v>169</v>
      </c>
      <c r="B596" s="227"/>
      <c r="C596" s="91">
        <v>15</v>
      </c>
      <c r="D596" s="92">
        <f t="shared" si="6"/>
        <v>0.68181818181818177</v>
      </c>
      <c r="E596" s="84">
        <v>54</v>
      </c>
      <c r="F596" s="93">
        <f t="shared" si="6"/>
        <v>0.38848920863309355</v>
      </c>
      <c r="G596"/>
    </row>
    <row r="597" spans="1:7">
      <c r="A597" s="252" t="s">
        <v>376</v>
      </c>
      <c r="B597" s="317"/>
      <c r="C597" s="94">
        <v>6</v>
      </c>
      <c r="D597" s="95">
        <f t="shared" si="6"/>
        <v>0.27272727272727271</v>
      </c>
      <c r="E597" s="124">
        <v>49</v>
      </c>
      <c r="F597" s="96">
        <f t="shared" si="6"/>
        <v>0.35251798561151076</v>
      </c>
      <c r="G597"/>
    </row>
    <row r="598" spans="1:7">
      <c r="A598" s="261" t="s">
        <v>309</v>
      </c>
      <c r="B598" s="262"/>
      <c r="C598" s="91">
        <v>0</v>
      </c>
      <c r="D598" s="92">
        <f t="shared" si="6"/>
        <v>0</v>
      </c>
      <c r="E598" s="137">
        <v>11</v>
      </c>
      <c r="F598" s="93">
        <f t="shared" si="6"/>
        <v>7.9136690647482008E-2</v>
      </c>
      <c r="G598"/>
    </row>
    <row r="599" spans="1:7" ht="16" customHeight="1">
      <c r="A599" s="290" t="s">
        <v>337</v>
      </c>
      <c r="B599" s="291"/>
      <c r="C599" s="163">
        <v>22</v>
      </c>
      <c r="D599" s="164"/>
      <c r="E599" s="165">
        <v>139</v>
      </c>
      <c r="F599" s="166"/>
      <c r="G599"/>
    </row>
    <row r="600" spans="1:7" ht="32" customHeight="1">
      <c r="A600" s="263" t="s">
        <v>379</v>
      </c>
      <c r="B600" s="264"/>
      <c r="C600" s="264"/>
      <c r="D600" s="264"/>
      <c r="E600" s="264"/>
      <c r="F600" s="265"/>
      <c r="G600"/>
    </row>
    <row r="601" spans="1:7">
      <c r="A601" s="249" t="s">
        <v>377</v>
      </c>
      <c r="B601" s="250"/>
      <c r="C601" s="250"/>
      <c r="D601" s="250"/>
      <c r="E601" s="250"/>
      <c r="F601" s="251"/>
      <c r="G601"/>
    </row>
    <row r="602" spans="1:7">
      <c r="A602" s="228" t="s">
        <v>170</v>
      </c>
      <c r="B602" s="229"/>
      <c r="C602" s="88">
        <v>0</v>
      </c>
      <c r="D602" s="89">
        <v>0</v>
      </c>
      <c r="E602" s="85">
        <v>4</v>
      </c>
      <c r="F602" s="90">
        <v>0.66700000000000004</v>
      </c>
      <c r="G602"/>
    </row>
    <row r="603" spans="1:7">
      <c r="A603" s="226" t="s">
        <v>171</v>
      </c>
      <c r="B603" s="227"/>
      <c r="C603" s="91">
        <v>0</v>
      </c>
      <c r="D603" s="92">
        <v>0</v>
      </c>
      <c r="E603" s="84">
        <v>0</v>
      </c>
      <c r="F603" s="93">
        <v>0</v>
      </c>
      <c r="G603"/>
    </row>
    <row r="604" spans="1:7">
      <c r="A604" s="226" t="s">
        <v>172</v>
      </c>
      <c r="B604" s="227"/>
      <c r="C604" s="91">
        <v>0</v>
      </c>
      <c r="D604" s="92">
        <v>0</v>
      </c>
      <c r="E604" s="84">
        <v>0</v>
      </c>
      <c r="F604" s="93">
        <v>0</v>
      </c>
      <c r="G604"/>
    </row>
    <row r="605" spans="1:7">
      <c r="A605" s="226" t="s">
        <v>173</v>
      </c>
      <c r="B605" s="227"/>
      <c r="C605" s="91">
        <v>0</v>
      </c>
      <c r="D605" s="92">
        <v>0</v>
      </c>
      <c r="E605" s="84">
        <v>0</v>
      </c>
      <c r="F605" s="93">
        <v>0</v>
      </c>
      <c r="G605"/>
    </row>
    <row r="606" spans="1:7">
      <c r="A606" s="226" t="s">
        <v>174</v>
      </c>
      <c r="B606" s="227"/>
      <c r="C606" s="91">
        <v>0</v>
      </c>
      <c r="D606" s="92">
        <v>0</v>
      </c>
      <c r="E606" s="84">
        <v>2</v>
      </c>
      <c r="F606" s="93">
        <v>0.33300000000000002</v>
      </c>
      <c r="G606"/>
    </row>
    <row r="607" spans="1:7">
      <c r="A607" s="226" t="s">
        <v>175</v>
      </c>
      <c r="B607" s="227"/>
      <c r="C607" s="91">
        <v>0</v>
      </c>
      <c r="D607" s="92">
        <v>0</v>
      </c>
      <c r="E607" s="84">
        <v>0</v>
      </c>
      <c r="F607" s="93">
        <v>0</v>
      </c>
      <c r="G607"/>
    </row>
    <row r="608" spans="1:7">
      <c r="A608" s="260" t="s">
        <v>309</v>
      </c>
      <c r="B608" s="227"/>
      <c r="C608" s="91">
        <v>0</v>
      </c>
      <c r="D608" s="92">
        <v>0</v>
      </c>
      <c r="E608" s="84">
        <v>0</v>
      </c>
      <c r="F608" s="93">
        <v>0</v>
      </c>
      <c r="G608"/>
    </row>
    <row r="609" spans="1:7">
      <c r="A609" s="224" t="s">
        <v>0</v>
      </c>
      <c r="B609" s="225"/>
      <c r="C609" s="97">
        <v>0</v>
      </c>
      <c r="D609" s="98">
        <v>0</v>
      </c>
      <c r="E609" s="86">
        <v>6</v>
      </c>
      <c r="F609" s="99">
        <v>1</v>
      </c>
      <c r="G609"/>
    </row>
    <row r="610" spans="1:7">
      <c r="A610" s="205" t="s">
        <v>378</v>
      </c>
      <c r="B610" s="206"/>
      <c r="C610" s="206"/>
      <c r="D610" s="206"/>
      <c r="E610" s="206"/>
      <c r="F610" s="207"/>
      <c r="G610"/>
    </row>
    <row r="611" spans="1:7">
      <c r="A611" s="228" t="s">
        <v>176</v>
      </c>
      <c r="B611" s="229"/>
      <c r="C611" s="88">
        <v>0</v>
      </c>
      <c r="D611" s="89">
        <v>0</v>
      </c>
      <c r="E611" s="85">
        <v>2</v>
      </c>
      <c r="F611" s="90">
        <v>0.33300000000000002</v>
      </c>
      <c r="G611"/>
    </row>
    <row r="612" spans="1:7">
      <c r="A612" s="226" t="s">
        <v>177</v>
      </c>
      <c r="B612" s="227"/>
      <c r="C612" s="91">
        <v>0</v>
      </c>
      <c r="D612" s="92">
        <v>0</v>
      </c>
      <c r="E612" s="84">
        <v>4</v>
      </c>
      <c r="F612" s="93">
        <v>0.66700000000000004</v>
      </c>
      <c r="G612"/>
    </row>
    <row r="613" spans="1:7">
      <c r="A613" s="258" t="s">
        <v>0</v>
      </c>
      <c r="B613" s="259"/>
      <c r="C613" s="94">
        <v>0</v>
      </c>
      <c r="D613" s="95">
        <v>0</v>
      </c>
      <c r="E613" s="87">
        <v>6</v>
      </c>
      <c r="F613" s="96">
        <v>1</v>
      </c>
      <c r="G613"/>
    </row>
    <row r="614" spans="1:7" ht="32" customHeight="1">
      <c r="A614" s="205" t="s">
        <v>487</v>
      </c>
      <c r="B614" s="206"/>
      <c r="C614" s="206"/>
      <c r="D614" s="206"/>
      <c r="E614" s="206"/>
      <c r="F614" s="207"/>
      <c r="G614"/>
    </row>
    <row r="615" spans="1:7">
      <c r="A615" s="228" t="s">
        <v>77</v>
      </c>
      <c r="B615" s="229"/>
      <c r="C615" s="88">
        <v>0</v>
      </c>
      <c r="D615" s="89">
        <v>0</v>
      </c>
      <c r="E615" s="125">
        <v>1</v>
      </c>
      <c r="F615" s="90">
        <f>E615/E$624</f>
        <v>0.16666666666666666</v>
      </c>
      <c r="G615"/>
    </row>
    <row r="616" spans="1:7">
      <c r="A616" s="226" t="s">
        <v>78</v>
      </c>
      <c r="B616" s="227"/>
      <c r="C616" s="91">
        <v>0</v>
      </c>
      <c r="D616" s="92">
        <v>0</v>
      </c>
      <c r="E616" s="126">
        <v>1</v>
      </c>
      <c r="F616" s="93">
        <f t="shared" ref="F616:F623" si="7">E616/E$624</f>
        <v>0.16666666666666666</v>
      </c>
      <c r="G616"/>
    </row>
    <row r="617" spans="1:7">
      <c r="A617" s="226" t="s">
        <v>79</v>
      </c>
      <c r="B617" s="227"/>
      <c r="C617" s="91">
        <v>0</v>
      </c>
      <c r="D617" s="92">
        <v>0</v>
      </c>
      <c r="E617" s="126">
        <v>3</v>
      </c>
      <c r="F617" s="93">
        <f t="shared" si="7"/>
        <v>0.5</v>
      </c>
      <c r="G617"/>
    </row>
    <row r="618" spans="1:7">
      <c r="A618" s="226" t="s">
        <v>80</v>
      </c>
      <c r="B618" s="227"/>
      <c r="C618" s="91">
        <v>0</v>
      </c>
      <c r="D618" s="92">
        <v>0</v>
      </c>
      <c r="E618" s="126">
        <v>4</v>
      </c>
      <c r="F618" s="93">
        <f t="shared" si="7"/>
        <v>0.66666666666666663</v>
      </c>
      <c r="G618"/>
    </row>
    <row r="619" spans="1:7">
      <c r="A619" s="226" t="s">
        <v>81</v>
      </c>
      <c r="B619" s="227"/>
      <c r="C619" s="91">
        <v>0</v>
      </c>
      <c r="D619" s="92">
        <v>0</v>
      </c>
      <c r="E619" s="126">
        <v>2</v>
      </c>
      <c r="F619" s="93">
        <f t="shared" si="7"/>
        <v>0.33333333333333331</v>
      </c>
      <c r="G619"/>
    </row>
    <row r="620" spans="1:7">
      <c r="A620" s="226" t="s">
        <v>82</v>
      </c>
      <c r="B620" s="227"/>
      <c r="C620" s="91">
        <v>0</v>
      </c>
      <c r="D620" s="92">
        <v>0</v>
      </c>
      <c r="E620" s="126">
        <v>1</v>
      </c>
      <c r="F620" s="93">
        <f t="shared" si="7"/>
        <v>0.16666666666666666</v>
      </c>
      <c r="G620"/>
    </row>
    <row r="621" spans="1:7">
      <c r="A621" s="226" t="s">
        <v>83</v>
      </c>
      <c r="B621" s="227"/>
      <c r="C621" s="91">
        <v>0</v>
      </c>
      <c r="D621" s="92">
        <v>0</v>
      </c>
      <c r="E621" s="126">
        <v>5</v>
      </c>
      <c r="F621" s="93">
        <f t="shared" si="7"/>
        <v>0.83333333333333337</v>
      </c>
      <c r="G621"/>
    </row>
    <row r="622" spans="1:7">
      <c r="A622" s="226" t="s">
        <v>84</v>
      </c>
      <c r="B622" s="227"/>
      <c r="C622" s="91">
        <v>0</v>
      </c>
      <c r="D622" s="92">
        <v>0</v>
      </c>
      <c r="E622" s="126">
        <v>4</v>
      </c>
      <c r="F622" s="93">
        <f t="shared" si="7"/>
        <v>0.66666666666666663</v>
      </c>
      <c r="G622"/>
    </row>
    <row r="623" spans="1:7">
      <c r="A623" s="252" t="s">
        <v>192</v>
      </c>
      <c r="B623" s="227"/>
      <c r="C623" s="91">
        <v>0</v>
      </c>
      <c r="D623" s="92">
        <v>0</v>
      </c>
      <c r="E623" s="126">
        <v>2</v>
      </c>
      <c r="F623" s="93">
        <f t="shared" si="7"/>
        <v>0.33333333333333331</v>
      </c>
      <c r="G623"/>
    </row>
    <row r="624" spans="1:7" ht="15.75" customHeight="1">
      <c r="A624" s="290" t="s">
        <v>337</v>
      </c>
      <c r="B624" s="291"/>
      <c r="C624" s="163">
        <v>0</v>
      </c>
      <c r="D624" s="164"/>
      <c r="E624" s="165">
        <v>6</v>
      </c>
      <c r="F624" s="166"/>
      <c r="G624"/>
    </row>
    <row r="625" spans="1:7" ht="32" customHeight="1">
      <c r="A625" s="263" t="s">
        <v>465</v>
      </c>
      <c r="B625" s="264"/>
      <c r="C625" s="264"/>
      <c r="D625" s="264"/>
      <c r="E625" s="264"/>
      <c r="F625" s="265"/>
      <c r="G625"/>
    </row>
    <row r="626" spans="1:7">
      <c r="A626" s="249" t="s">
        <v>380</v>
      </c>
      <c r="B626" s="250"/>
      <c r="C626" s="250"/>
      <c r="D626" s="250"/>
      <c r="E626" s="250"/>
      <c r="F626" s="251"/>
      <c r="G626"/>
    </row>
    <row r="627" spans="1:7">
      <c r="A627" s="257" t="s">
        <v>459</v>
      </c>
      <c r="B627" s="229"/>
      <c r="C627" s="88">
        <v>7</v>
      </c>
      <c r="D627" s="89">
        <v>0.38900000000000001</v>
      </c>
      <c r="E627" s="85">
        <v>23</v>
      </c>
      <c r="F627" s="90">
        <v>0.245</v>
      </c>
      <c r="G627"/>
    </row>
    <row r="628" spans="1:7">
      <c r="A628" s="226" t="s">
        <v>178</v>
      </c>
      <c r="B628" s="227"/>
      <c r="C628" s="91">
        <v>0</v>
      </c>
      <c r="D628" s="92">
        <v>0</v>
      </c>
      <c r="E628" s="84">
        <v>0</v>
      </c>
      <c r="F628" s="93">
        <v>0</v>
      </c>
      <c r="G628"/>
    </row>
    <row r="629" spans="1:7">
      <c r="A629" s="226" t="s">
        <v>179</v>
      </c>
      <c r="B629" s="227"/>
      <c r="C629" s="91">
        <v>2</v>
      </c>
      <c r="D629" s="92">
        <v>0.111</v>
      </c>
      <c r="E629" s="84">
        <v>2</v>
      </c>
      <c r="F629" s="93">
        <v>2.1000000000000001E-2</v>
      </c>
      <c r="G629"/>
    </row>
    <row r="630" spans="1:7">
      <c r="A630" s="226" t="s">
        <v>180</v>
      </c>
      <c r="B630" s="227"/>
      <c r="C630" s="91">
        <v>0</v>
      </c>
      <c r="D630" s="92">
        <v>0</v>
      </c>
      <c r="E630" s="84">
        <v>0</v>
      </c>
      <c r="F630" s="93">
        <v>0</v>
      </c>
      <c r="G630"/>
    </row>
    <row r="631" spans="1:7">
      <c r="A631" s="226" t="s">
        <v>181</v>
      </c>
      <c r="B631" s="227"/>
      <c r="C631" s="91">
        <v>0</v>
      </c>
      <c r="D631" s="92">
        <v>0</v>
      </c>
      <c r="E631" s="84">
        <v>1</v>
      </c>
      <c r="F631" s="93">
        <v>1.0999999999999999E-2</v>
      </c>
      <c r="G631"/>
    </row>
    <row r="632" spans="1:7">
      <c r="A632" s="226" t="s">
        <v>182</v>
      </c>
      <c r="B632" s="227"/>
      <c r="C632" s="91">
        <v>0</v>
      </c>
      <c r="D632" s="92">
        <v>0</v>
      </c>
      <c r="E632" s="84">
        <v>0</v>
      </c>
      <c r="F632" s="93">
        <v>0</v>
      </c>
      <c r="G632"/>
    </row>
    <row r="633" spans="1:7">
      <c r="A633" s="252" t="s">
        <v>381</v>
      </c>
      <c r="B633" s="227"/>
      <c r="C633" s="91">
        <v>0</v>
      </c>
      <c r="D633" s="92">
        <v>0</v>
      </c>
      <c r="E633" s="84">
        <v>1</v>
      </c>
      <c r="F633" s="93">
        <v>1.0999999999999999E-2</v>
      </c>
      <c r="G633"/>
    </row>
    <row r="634" spans="1:7">
      <c r="A634" s="226" t="s">
        <v>183</v>
      </c>
      <c r="B634" s="227"/>
      <c r="C634" s="91">
        <v>1</v>
      </c>
      <c r="D634" s="92">
        <v>5.6000000000000001E-2</v>
      </c>
      <c r="E634" s="84">
        <v>3</v>
      </c>
      <c r="F634" s="93">
        <v>3.2000000000000001E-2</v>
      </c>
      <c r="G634"/>
    </row>
    <row r="635" spans="1:7">
      <c r="A635" s="226" t="s">
        <v>184</v>
      </c>
      <c r="B635" s="227"/>
      <c r="C635" s="91">
        <v>0</v>
      </c>
      <c r="D635" s="92">
        <v>0</v>
      </c>
      <c r="E635" s="84">
        <v>0</v>
      </c>
      <c r="F635" s="93">
        <v>0</v>
      </c>
      <c r="G635"/>
    </row>
    <row r="636" spans="1:7">
      <c r="A636" s="226" t="s">
        <v>185</v>
      </c>
      <c r="B636" s="227"/>
      <c r="C636" s="91">
        <v>0</v>
      </c>
      <c r="D636" s="92">
        <v>0</v>
      </c>
      <c r="E636" s="84">
        <v>2</v>
      </c>
      <c r="F636" s="93">
        <v>2.1000000000000001E-2</v>
      </c>
      <c r="G636"/>
    </row>
    <row r="637" spans="1:7">
      <c r="A637" s="226" t="s">
        <v>186</v>
      </c>
      <c r="B637" s="227"/>
      <c r="C637" s="91">
        <v>1</v>
      </c>
      <c r="D637" s="92">
        <v>5.6000000000000001E-2</v>
      </c>
      <c r="E637" s="84">
        <v>0</v>
      </c>
      <c r="F637" s="93">
        <v>0</v>
      </c>
      <c r="G637"/>
    </row>
    <row r="638" spans="1:7">
      <c r="A638" s="226" t="s">
        <v>187</v>
      </c>
      <c r="B638" s="227"/>
      <c r="C638" s="91">
        <v>1</v>
      </c>
      <c r="D638" s="92">
        <v>5.6000000000000001E-2</v>
      </c>
      <c r="E638" s="84">
        <v>2</v>
      </c>
      <c r="F638" s="93">
        <v>2.1000000000000001E-2</v>
      </c>
      <c r="G638"/>
    </row>
    <row r="639" spans="1:7">
      <c r="A639" s="226" t="s">
        <v>188</v>
      </c>
      <c r="B639" s="227"/>
      <c r="C639" s="91">
        <v>0</v>
      </c>
      <c r="D639" s="92">
        <v>0</v>
      </c>
      <c r="E639" s="84">
        <v>0</v>
      </c>
      <c r="F639" s="93">
        <v>0</v>
      </c>
      <c r="G639"/>
    </row>
    <row r="640" spans="1:7">
      <c r="A640" s="226" t="s">
        <v>189</v>
      </c>
      <c r="B640" s="227"/>
      <c r="C640" s="91">
        <v>0</v>
      </c>
      <c r="D640" s="92">
        <v>0</v>
      </c>
      <c r="E640" s="84">
        <v>0</v>
      </c>
      <c r="F640" s="93">
        <v>0</v>
      </c>
      <c r="G640"/>
    </row>
    <row r="641" spans="1:7">
      <c r="A641" s="226" t="s">
        <v>190</v>
      </c>
      <c r="B641" s="227"/>
      <c r="C641" s="91">
        <v>0</v>
      </c>
      <c r="D641" s="92">
        <v>0</v>
      </c>
      <c r="E641" s="84">
        <v>0</v>
      </c>
      <c r="F641" s="93">
        <v>0</v>
      </c>
      <c r="G641"/>
    </row>
    <row r="642" spans="1:7">
      <c r="A642" s="226" t="s">
        <v>191</v>
      </c>
      <c r="B642" s="227"/>
      <c r="C642" s="91">
        <v>0</v>
      </c>
      <c r="D642" s="92">
        <v>0</v>
      </c>
      <c r="E642" s="84">
        <v>0</v>
      </c>
      <c r="F642" s="93">
        <v>0</v>
      </c>
      <c r="G642"/>
    </row>
    <row r="643" spans="1:7">
      <c r="A643" s="226" t="s">
        <v>15</v>
      </c>
      <c r="B643" s="227"/>
      <c r="C643" s="91">
        <v>6</v>
      </c>
      <c r="D643" s="92">
        <v>0.33300000000000002</v>
      </c>
      <c r="E643" s="84">
        <v>60</v>
      </c>
      <c r="F643" s="93">
        <v>0.63800000000000001</v>
      </c>
      <c r="G643"/>
    </row>
    <row r="644" spans="1:7">
      <c r="A644" s="224" t="s">
        <v>0</v>
      </c>
      <c r="B644" s="225"/>
      <c r="C644" s="97">
        <v>18</v>
      </c>
      <c r="D644" s="98">
        <v>1</v>
      </c>
      <c r="E644" s="86">
        <v>94</v>
      </c>
      <c r="F644" s="99">
        <v>1</v>
      </c>
      <c r="G644"/>
    </row>
    <row r="645" spans="1:7">
      <c r="A645" s="205" t="s">
        <v>382</v>
      </c>
      <c r="B645" s="206"/>
      <c r="C645" s="206"/>
      <c r="D645" s="206"/>
      <c r="E645" s="206"/>
      <c r="F645" s="207"/>
      <c r="G645"/>
    </row>
    <row r="646" spans="1:7">
      <c r="A646" s="228" t="s">
        <v>3</v>
      </c>
      <c r="B646" s="229"/>
      <c r="C646" s="88">
        <v>15</v>
      </c>
      <c r="D646" s="89">
        <v>0.83299999999999996</v>
      </c>
      <c r="E646" s="85">
        <v>77</v>
      </c>
      <c r="F646" s="90">
        <v>0.86499999999999999</v>
      </c>
      <c r="G646"/>
    </row>
    <row r="647" spans="1:7">
      <c r="A647" s="226" t="s">
        <v>4</v>
      </c>
      <c r="B647" s="227"/>
      <c r="C647" s="91">
        <v>3</v>
      </c>
      <c r="D647" s="92">
        <v>0.16700000000000001</v>
      </c>
      <c r="E647" s="84">
        <v>12</v>
      </c>
      <c r="F647" s="93">
        <v>0.13500000000000001</v>
      </c>
      <c r="G647"/>
    </row>
    <row r="648" spans="1:7">
      <c r="A648" s="224" t="s">
        <v>0</v>
      </c>
      <c r="B648" s="225"/>
      <c r="C648" s="97">
        <v>18</v>
      </c>
      <c r="D648" s="98">
        <v>1</v>
      </c>
      <c r="E648" s="86">
        <v>89</v>
      </c>
      <c r="F648" s="99">
        <v>1</v>
      </c>
      <c r="G648"/>
    </row>
    <row r="649" spans="1:7" ht="32" customHeight="1">
      <c r="A649" s="205" t="s">
        <v>488</v>
      </c>
      <c r="B649" s="206"/>
      <c r="C649" s="206"/>
      <c r="D649" s="206"/>
      <c r="E649" s="206"/>
      <c r="F649" s="207"/>
      <c r="G649"/>
    </row>
    <row r="650" spans="1:7">
      <c r="A650" s="228" t="s">
        <v>77</v>
      </c>
      <c r="B650" s="229"/>
      <c r="C650" s="88">
        <v>10</v>
      </c>
      <c r="D650" s="89">
        <f>C650/C$659</f>
        <v>0.58823529411764708</v>
      </c>
      <c r="E650" s="85">
        <v>43</v>
      </c>
      <c r="F650" s="90">
        <f>E650/E$659</f>
        <v>0.48314606741573035</v>
      </c>
      <c r="G650"/>
    </row>
    <row r="651" spans="1:7">
      <c r="A651" s="226" t="s">
        <v>78</v>
      </c>
      <c r="B651" s="227"/>
      <c r="C651" s="91">
        <v>13</v>
      </c>
      <c r="D651" s="92">
        <f t="shared" ref="D651:F658" si="8">C651/C$659</f>
        <v>0.76470588235294112</v>
      </c>
      <c r="E651" s="84">
        <v>58</v>
      </c>
      <c r="F651" s="93">
        <f t="shared" si="8"/>
        <v>0.651685393258427</v>
      </c>
      <c r="G651"/>
    </row>
    <row r="652" spans="1:7">
      <c r="A652" s="226" t="s">
        <v>79</v>
      </c>
      <c r="B652" s="227"/>
      <c r="C652" s="91">
        <v>12</v>
      </c>
      <c r="D652" s="92">
        <f t="shared" si="8"/>
        <v>0.70588235294117652</v>
      </c>
      <c r="E652" s="84">
        <v>46</v>
      </c>
      <c r="F652" s="93">
        <f t="shared" si="8"/>
        <v>0.5168539325842697</v>
      </c>
      <c r="G652"/>
    </row>
    <row r="653" spans="1:7">
      <c r="A653" s="226" t="s">
        <v>80</v>
      </c>
      <c r="B653" s="227"/>
      <c r="C653" s="91">
        <v>16</v>
      </c>
      <c r="D653" s="92">
        <f t="shared" si="8"/>
        <v>0.94117647058823528</v>
      </c>
      <c r="E653" s="84">
        <v>79</v>
      </c>
      <c r="F653" s="93">
        <f t="shared" si="8"/>
        <v>0.88764044943820219</v>
      </c>
      <c r="G653"/>
    </row>
    <row r="654" spans="1:7">
      <c r="A654" s="226" t="s">
        <v>81</v>
      </c>
      <c r="B654" s="227"/>
      <c r="C654" s="91">
        <v>16</v>
      </c>
      <c r="D654" s="92">
        <f t="shared" si="8"/>
        <v>0.94117647058823528</v>
      </c>
      <c r="E654" s="84">
        <v>73</v>
      </c>
      <c r="F654" s="93">
        <f t="shared" si="8"/>
        <v>0.8202247191011236</v>
      </c>
      <c r="G654"/>
    </row>
    <row r="655" spans="1:7">
      <c r="A655" s="226" t="s">
        <v>82</v>
      </c>
      <c r="B655" s="227"/>
      <c r="C655" s="91">
        <v>1</v>
      </c>
      <c r="D655" s="92">
        <f t="shared" si="8"/>
        <v>5.8823529411764705E-2</v>
      </c>
      <c r="E655" s="84">
        <v>13</v>
      </c>
      <c r="F655" s="93">
        <f t="shared" si="8"/>
        <v>0.14606741573033707</v>
      </c>
      <c r="G655"/>
    </row>
    <row r="656" spans="1:7">
      <c r="A656" s="226" t="s">
        <v>83</v>
      </c>
      <c r="B656" s="227"/>
      <c r="C656" s="91">
        <v>8</v>
      </c>
      <c r="D656" s="92">
        <f t="shared" si="8"/>
        <v>0.47058823529411764</v>
      </c>
      <c r="E656" s="84">
        <v>23</v>
      </c>
      <c r="F656" s="93">
        <f t="shared" si="8"/>
        <v>0.25842696629213485</v>
      </c>
      <c r="G656"/>
    </row>
    <row r="657" spans="1:7">
      <c r="A657" s="226" t="s">
        <v>84</v>
      </c>
      <c r="B657" s="227"/>
      <c r="C657" s="91">
        <v>8</v>
      </c>
      <c r="D657" s="92">
        <f t="shared" si="8"/>
        <v>0.47058823529411764</v>
      </c>
      <c r="E657" s="84">
        <v>18</v>
      </c>
      <c r="F657" s="93">
        <f t="shared" si="8"/>
        <v>0.20224719101123595</v>
      </c>
      <c r="G657"/>
    </row>
    <row r="658" spans="1:7">
      <c r="A658" s="226" t="s">
        <v>192</v>
      </c>
      <c r="B658" s="227"/>
      <c r="C658" s="91">
        <v>13</v>
      </c>
      <c r="D658" s="92">
        <f t="shared" si="8"/>
        <v>0.76470588235294112</v>
      </c>
      <c r="E658" s="84">
        <v>69</v>
      </c>
      <c r="F658" s="93">
        <f t="shared" si="8"/>
        <v>0.7752808988764045</v>
      </c>
      <c r="G658"/>
    </row>
    <row r="659" spans="1:7">
      <c r="A659" s="290" t="s">
        <v>337</v>
      </c>
      <c r="B659" s="291"/>
      <c r="C659" s="163">
        <v>17</v>
      </c>
      <c r="D659" s="164"/>
      <c r="E659" s="165">
        <v>89</v>
      </c>
      <c r="F659" s="166"/>
      <c r="G659"/>
    </row>
    <row r="660" spans="1:7">
      <c r="A660" s="205" t="s">
        <v>383</v>
      </c>
      <c r="B660" s="206"/>
      <c r="C660" s="206"/>
      <c r="D660" s="206"/>
      <c r="E660" s="206"/>
      <c r="F660" s="207"/>
      <c r="G660"/>
    </row>
    <row r="661" spans="1:7">
      <c r="A661" s="257" t="s">
        <v>384</v>
      </c>
      <c r="B661" s="229"/>
      <c r="C661" s="88">
        <v>3</v>
      </c>
      <c r="D661" s="89">
        <v>0.16700000000000001</v>
      </c>
      <c r="E661" s="85">
        <v>3</v>
      </c>
      <c r="F661" s="90">
        <v>3.3000000000000002E-2</v>
      </c>
      <c r="G661"/>
    </row>
    <row r="662" spans="1:7">
      <c r="A662" s="226" t="s">
        <v>193</v>
      </c>
      <c r="B662" s="227"/>
      <c r="C662" s="91">
        <v>11</v>
      </c>
      <c r="D662" s="92">
        <v>0.61099999999999999</v>
      </c>
      <c r="E662" s="84">
        <v>47</v>
      </c>
      <c r="F662" s="93">
        <v>0.52200000000000002</v>
      </c>
      <c r="G662"/>
    </row>
    <row r="663" spans="1:7">
      <c r="A663" s="252" t="s">
        <v>385</v>
      </c>
      <c r="B663" s="227"/>
      <c r="C663" s="91">
        <v>2</v>
      </c>
      <c r="D663" s="92">
        <v>0.111</v>
      </c>
      <c r="E663" s="84">
        <v>18</v>
      </c>
      <c r="F663" s="93">
        <v>0.2</v>
      </c>
      <c r="G663"/>
    </row>
    <row r="664" spans="1:7">
      <c r="A664" s="252" t="s">
        <v>386</v>
      </c>
      <c r="B664" s="227"/>
      <c r="C664" s="91">
        <v>2</v>
      </c>
      <c r="D664" s="92">
        <v>0.111</v>
      </c>
      <c r="E664" s="84">
        <v>13</v>
      </c>
      <c r="F664" s="93">
        <v>0.14399999999999999</v>
      </c>
      <c r="G664"/>
    </row>
    <row r="665" spans="1:7">
      <c r="A665" s="226" t="s">
        <v>51</v>
      </c>
      <c r="B665" s="227"/>
      <c r="C665" s="91">
        <v>0</v>
      </c>
      <c r="D665" s="92">
        <v>0</v>
      </c>
      <c r="E665" s="84">
        <v>9</v>
      </c>
      <c r="F665" s="93">
        <v>0.1</v>
      </c>
      <c r="G665"/>
    </row>
    <row r="666" spans="1:7">
      <c r="A666" s="258" t="s">
        <v>0</v>
      </c>
      <c r="B666" s="259"/>
      <c r="C666" s="94">
        <v>18</v>
      </c>
      <c r="D666" s="95">
        <v>1</v>
      </c>
      <c r="E666" s="87">
        <v>90</v>
      </c>
      <c r="F666" s="96">
        <v>1</v>
      </c>
      <c r="G666"/>
    </row>
    <row r="667" spans="1:7" s="74" customFormat="1" ht="32" customHeight="1">
      <c r="A667" s="254" t="s">
        <v>387</v>
      </c>
      <c r="B667" s="255"/>
      <c r="C667" s="255"/>
      <c r="D667" s="255"/>
      <c r="E667" s="255"/>
      <c r="F667" s="256"/>
    </row>
    <row r="668" spans="1:7">
      <c r="A668" s="249" t="s">
        <v>388</v>
      </c>
      <c r="B668" s="250"/>
      <c r="C668" s="250"/>
      <c r="D668" s="250"/>
      <c r="E668" s="250"/>
      <c r="F668" s="251"/>
      <c r="G668"/>
    </row>
    <row r="669" spans="1:7">
      <c r="A669" s="228" t="s">
        <v>194</v>
      </c>
      <c r="B669" s="229"/>
      <c r="C669" s="88">
        <v>2</v>
      </c>
      <c r="D669" s="89">
        <v>0.222</v>
      </c>
      <c r="E669" s="85">
        <v>13</v>
      </c>
      <c r="F669" s="90">
        <v>0.20599999999999999</v>
      </c>
      <c r="G669"/>
    </row>
    <row r="670" spans="1:7">
      <c r="A670" s="226" t="s">
        <v>195</v>
      </c>
      <c r="B670" s="227"/>
      <c r="C670" s="91">
        <v>3</v>
      </c>
      <c r="D670" s="92">
        <v>0.33300000000000002</v>
      </c>
      <c r="E670" s="84">
        <v>18</v>
      </c>
      <c r="F670" s="93">
        <v>0.28599999999999998</v>
      </c>
      <c r="G670"/>
    </row>
    <row r="671" spans="1:7">
      <c r="A671" s="252" t="s">
        <v>389</v>
      </c>
      <c r="B671" s="227"/>
      <c r="C671" s="91">
        <v>1</v>
      </c>
      <c r="D671" s="92">
        <v>0.111</v>
      </c>
      <c r="E671" s="84">
        <v>20</v>
      </c>
      <c r="F671" s="93">
        <v>0.317</v>
      </c>
      <c r="G671"/>
    </row>
    <row r="672" spans="1:7">
      <c r="A672" s="252" t="s">
        <v>390</v>
      </c>
      <c r="B672" s="227"/>
      <c r="C672" s="91">
        <v>3</v>
      </c>
      <c r="D672" s="92">
        <v>0.33300000000000002</v>
      </c>
      <c r="E672" s="84">
        <v>12</v>
      </c>
      <c r="F672" s="93">
        <v>0.19</v>
      </c>
      <c r="G672"/>
    </row>
    <row r="673" spans="1:7">
      <c r="A673" s="224" t="s">
        <v>0</v>
      </c>
      <c r="B673" s="225"/>
      <c r="C673" s="97">
        <v>9</v>
      </c>
      <c r="D673" s="98">
        <v>1</v>
      </c>
      <c r="E673" s="86">
        <v>63</v>
      </c>
      <c r="F673" s="99">
        <v>1</v>
      </c>
      <c r="G673"/>
    </row>
    <row r="674" spans="1:7">
      <c r="A674" s="205" t="s">
        <v>391</v>
      </c>
      <c r="B674" s="206"/>
      <c r="C674" s="206"/>
      <c r="D674" s="206"/>
      <c r="E674" s="206"/>
      <c r="F674" s="207"/>
      <c r="G674"/>
    </row>
    <row r="675" spans="1:7">
      <c r="A675" s="228" t="s">
        <v>4</v>
      </c>
      <c r="B675" s="229"/>
      <c r="C675" s="88">
        <v>5</v>
      </c>
      <c r="D675" s="89">
        <v>0.71399999999999997</v>
      </c>
      <c r="E675" s="85">
        <v>48</v>
      </c>
      <c r="F675" s="90">
        <v>0.81399999999999995</v>
      </c>
      <c r="G675"/>
    </row>
    <row r="676" spans="1:7">
      <c r="A676" s="226" t="s">
        <v>196</v>
      </c>
      <c r="B676" s="227"/>
      <c r="C676" s="91">
        <v>1</v>
      </c>
      <c r="D676" s="92">
        <v>0.14299999999999999</v>
      </c>
      <c r="E676" s="84">
        <v>6</v>
      </c>
      <c r="F676" s="93">
        <v>0.10199999999999999</v>
      </c>
      <c r="G676"/>
    </row>
    <row r="677" spans="1:7">
      <c r="A677" s="226" t="s">
        <v>197</v>
      </c>
      <c r="B677" s="227"/>
      <c r="C677" s="91">
        <v>1</v>
      </c>
      <c r="D677" s="92">
        <v>0.14299999999999999</v>
      </c>
      <c r="E677" s="84">
        <v>5</v>
      </c>
      <c r="F677" s="93">
        <v>8.5000000000000006E-2</v>
      </c>
      <c r="G677"/>
    </row>
    <row r="678" spans="1:7">
      <c r="A678" s="224" t="s">
        <v>0</v>
      </c>
      <c r="B678" s="225"/>
      <c r="C678" s="97">
        <v>7</v>
      </c>
      <c r="D678" s="98">
        <v>1</v>
      </c>
      <c r="E678" s="86">
        <v>59</v>
      </c>
      <c r="F678" s="99">
        <v>1</v>
      </c>
      <c r="G678"/>
    </row>
    <row r="679" spans="1:7">
      <c r="A679" s="205" t="s">
        <v>455</v>
      </c>
      <c r="B679" s="206"/>
      <c r="C679" s="206"/>
      <c r="D679" s="206"/>
      <c r="E679" s="206"/>
      <c r="F679" s="207"/>
      <c r="G679"/>
    </row>
    <row r="680" spans="1:7" ht="15" customHeight="1">
      <c r="A680" s="212" t="s">
        <v>234</v>
      </c>
      <c r="B680" s="37" t="s">
        <v>218</v>
      </c>
      <c r="C680" s="41">
        <v>0</v>
      </c>
      <c r="D680" s="42">
        <v>0</v>
      </c>
      <c r="E680" s="43">
        <v>0</v>
      </c>
      <c r="F680" s="44">
        <v>0</v>
      </c>
      <c r="G680"/>
    </row>
    <row r="681" spans="1:7" ht="15" customHeight="1">
      <c r="A681" s="221"/>
      <c r="B681" s="38" t="s">
        <v>219</v>
      </c>
      <c r="C681" s="45">
        <v>0</v>
      </c>
      <c r="D681" s="46">
        <v>0</v>
      </c>
      <c r="E681" s="47">
        <v>0</v>
      </c>
      <c r="F681" s="48">
        <v>0</v>
      </c>
      <c r="G681"/>
    </row>
    <row r="682" spans="1:7" ht="15" customHeight="1">
      <c r="A682" s="221"/>
      <c r="B682" s="38" t="s">
        <v>220</v>
      </c>
      <c r="C682" s="45">
        <v>0</v>
      </c>
      <c r="D682" s="46">
        <v>0</v>
      </c>
      <c r="E682" s="47">
        <v>0</v>
      </c>
      <c r="F682" s="48">
        <v>0</v>
      </c>
      <c r="G682"/>
    </row>
    <row r="683" spans="1:7" ht="15" customHeight="1">
      <c r="A683" s="221"/>
      <c r="B683" s="39" t="s">
        <v>221</v>
      </c>
      <c r="C683" s="45">
        <v>0</v>
      </c>
      <c r="D683" s="46">
        <v>0</v>
      </c>
      <c r="E683" s="47">
        <v>0</v>
      </c>
      <c r="F683" s="48">
        <v>0</v>
      </c>
      <c r="G683"/>
    </row>
    <row r="684" spans="1:7" ht="15" customHeight="1">
      <c r="A684" s="221"/>
      <c r="B684" s="39" t="s">
        <v>222</v>
      </c>
      <c r="C684" s="45">
        <v>0</v>
      </c>
      <c r="D684" s="46">
        <v>0</v>
      </c>
      <c r="E684" s="47">
        <v>1</v>
      </c>
      <c r="F684" s="48">
        <v>1.6E-2</v>
      </c>
      <c r="G684"/>
    </row>
    <row r="685" spans="1:7" ht="15" customHeight="1">
      <c r="A685" s="221"/>
      <c r="B685" s="39" t="s">
        <v>223</v>
      </c>
      <c r="C685" s="45">
        <v>0</v>
      </c>
      <c r="D685" s="46">
        <v>0</v>
      </c>
      <c r="E685" s="47">
        <v>0</v>
      </c>
      <c r="F685" s="48">
        <v>0</v>
      </c>
      <c r="G685"/>
    </row>
    <row r="686" spans="1:7" ht="15" customHeight="1">
      <c r="A686" s="221"/>
      <c r="B686" s="39" t="s">
        <v>224</v>
      </c>
      <c r="C686" s="45">
        <v>0</v>
      </c>
      <c r="D686" s="46">
        <v>0</v>
      </c>
      <c r="E686" s="47">
        <v>2</v>
      </c>
      <c r="F686" s="48">
        <v>3.2000000000000001E-2</v>
      </c>
      <c r="G686"/>
    </row>
    <row r="687" spans="1:7" ht="15" customHeight="1">
      <c r="A687" s="221"/>
      <c r="B687" s="39" t="s">
        <v>225</v>
      </c>
      <c r="C687" s="45">
        <v>0</v>
      </c>
      <c r="D687" s="46">
        <v>0</v>
      </c>
      <c r="E687" s="47">
        <v>2</v>
      </c>
      <c r="F687" s="48">
        <v>3.2000000000000001E-2</v>
      </c>
      <c r="G687"/>
    </row>
    <row r="688" spans="1:7" ht="15" customHeight="1">
      <c r="A688" s="221"/>
      <c r="B688" s="39" t="s">
        <v>226</v>
      </c>
      <c r="C688" s="45">
        <v>0</v>
      </c>
      <c r="D688" s="46">
        <v>0</v>
      </c>
      <c r="E688" s="47">
        <v>1</v>
      </c>
      <c r="F688" s="48">
        <v>1.6E-2</v>
      </c>
      <c r="G688"/>
    </row>
    <row r="689" spans="1:7" ht="15" customHeight="1">
      <c r="A689" s="222"/>
      <c r="B689" s="128" t="s">
        <v>392</v>
      </c>
      <c r="C689" s="49">
        <v>0</v>
      </c>
      <c r="D689" s="50">
        <v>0</v>
      </c>
      <c r="E689" s="51">
        <v>1</v>
      </c>
      <c r="F689" s="52">
        <v>1.6E-2</v>
      </c>
      <c r="G689"/>
    </row>
    <row r="690" spans="1:7" ht="15" customHeight="1">
      <c r="A690" s="212" t="s">
        <v>235</v>
      </c>
      <c r="B690" s="40" t="s">
        <v>227</v>
      </c>
      <c r="C690" s="53">
        <v>0</v>
      </c>
      <c r="D690" s="54">
        <v>0</v>
      </c>
      <c r="E690" s="55">
        <v>0</v>
      </c>
      <c r="F690" s="56">
        <v>0</v>
      </c>
      <c r="G690"/>
    </row>
    <row r="691" spans="1:7" ht="15" customHeight="1">
      <c r="A691" s="221"/>
      <c r="B691" s="39" t="s">
        <v>228</v>
      </c>
      <c r="C691" s="45">
        <v>0</v>
      </c>
      <c r="D691" s="46">
        <v>0</v>
      </c>
      <c r="E691" s="47">
        <v>0</v>
      </c>
      <c r="F691" s="48">
        <v>0</v>
      </c>
      <c r="G691"/>
    </row>
    <row r="692" spans="1:7" ht="15" customHeight="1">
      <c r="A692" s="221"/>
      <c r="B692" s="39" t="s">
        <v>229</v>
      </c>
      <c r="C692" s="45">
        <v>0</v>
      </c>
      <c r="D692" s="46">
        <v>0</v>
      </c>
      <c r="E692" s="47">
        <v>0</v>
      </c>
      <c r="F692" s="48">
        <v>0</v>
      </c>
      <c r="G692"/>
    </row>
    <row r="693" spans="1:7" ht="15" customHeight="1">
      <c r="A693" s="221"/>
      <c r="B693" s="39" t="s">
        <v>230</v>
      </c>
      <c r="C693" s="45">
        <v>0</v>
      </c>
      <c r="D693" s="46">
        <v>0</v>
      </c>
      <c r="E693" s="47">
        <v>0</v>
      </c>
      <c r="F693" s="48">
        <v>0</v>
      </c>
      <c r="G693"/>
    </row>
    <row r="694" spans="1:7" ht="15" customHeight="1">
      <c r="A694" s="221"/>
      <c r="B694" s="39" t="s">
        <v>231</v>
      </c>
      <c r="C694" s="45">
        <v>0</v>
      </c>
      <c r="D694" s="46">
        <v>0</v>
      </c>
      <c r="E694" s="47">
        <v>2</v>
      </c>
      <c r="F694" s="48">
        <v>3.2000000000000001E-2</v>
      </c>
      <c r="G694"/>
    </row>
    <row r="695" spans="1:7" ht="15" customHeight="1">
      <c r="A695" s="221"/>
      <c r="B695" s="39" t="s">
        <v>232</v>
      </c>
      <c r="C695" s="45">
        <v>0</v>
      </c>
      <c r="D695" s="46">
        <v>0</v>
      </c>
      <c r="E695" s="47">
        <v>0</v>
      </c>
      <c r="F695" s="48">
        <v>0</v>
      </c>
      <c r="G695"/>
    </row>
    <row r="696" spans="1:7" ht="15" customHeight="1">
      <c r="A696" s="221"/>
      <c r="B696" s="39" t="s">
        <v>233</v>
      </c>
      <c r="C696" s="45">
        <v>1</v>
      </c>
      <c r="D696" s="46">
        <v>0.111</v>
      </c>
      <c r="E696" s="47">
        <v>0</v>
      </c>
      <c r="F696" s="48">
        <v>0</v>
      </c>
      <c r="G696"/>
    </row>
    <row r="697" spans="1:7" ht="15" customHeight="1">
      <c r="A697" s="222"/>
      <c r="B697" s="128" t="s">
        <v>352</v>
      </c>
      <c r="C697" s="49">
        <v>1</v>
      </c>
      <c r="D697" s="50">
        <v>0.111</v>
      </c>
      <c r="E697" s="51">
        <v>0</v>
      </c>
      <c r="F697" s="52">
        <v>0</v>
      </c>
      <c r="G697"/>
    </row>
    <row r="698" spans="1:7">
      <c r="A698" s="205" t="s">
        <v>475</v>
      </c>
      <c r="B698" s="206"/>
      <c r="C698" s="206"/>
      <c r="D698" s="206"/>
      <c r="E698" s="206"/>
      <c r="F698" s="207"/>
      <c r="G698"/>
    </row>
    <row r="699" spans="1:7" ht="15" customHeight="1">
      <c r="A699" s="212" t="s">
        <v>273</v>
      </c>
      <c r="B699" s="57" t="s">
        <v>236</v>
      </c>
      <c r="C699" s="41">
        <v>0</v>
      </c>
      <c r="D699" s="42">
        <v>0</v>
      </c>
      <c r="E699" s="43">
        <v>0</v>
      </c>
      <c r="F699" s="44">
        <v>0</v>
      </c>
      <c r="G699"/>
    </row>
    <row r="700" spans="1:7" ht="15" customHeight="1">
      <c r="A700" s="221"/>
      <c r="B700" s="39" t="s">
        <v>237</v>
      </c>
      <c r="C700" s="45">
        <v>0</v>
      </c>
      <c r="D700" s="46">
        <v>0</v>
      </c>
      <c r="E700" s="47">
        <v>1</v>
      </c>
      <c r="F700" s="48">
        <v>1.6E-2</v>
      </c>
      <c r="G700"/>
    </row>
    <row r="701" spans="1:7" ht="15" customHeight="1">
      <c r="A701" s="221"/>
      <c r="B701" s="39" t="s">
        <v>238</v>
      </c>
      <c r="C701" s="45">
        <v>2</v>
      </c>
      <c r="D701" s="46">
        <v>0.222</v>
      </c>
      <c r="E701" s="47">
        <v>2</v>
      </c>
      <c r="F701" s="48">
        <v>3.2000000000000001E-2</v>
      </c>
      <c r="G701"/>
    </row>
    <row r="702" spans="1:7" ht="15" customHeight="1">
      <c r="A702" s="221"/>
      <c r="B702" s="39" t="s">
        <v>239</v>
      </c>
      <c r="C702" s="45">
        <v>0</v>
      </c>
      <c r="D702" s="46">
        <v>0</v>
      </c>
      <c r="E702" s="47">
        <v>0</v>
      </c>
      <c r="F702" s="48">
        <v>0</v>
      </c>
      <c r="G702"/>
    </row>
    <row r="703" spans="1:7" ht="15" customHeight="1">
      <c r="A703" s="221"/>
      <c r="B703" s="39" t="s">
        <v>240</v>
      </c>
      <c r="C703" s="45">
        <v>0</v>
      </c>
      <c r="D703" s="46">
        <v>0</v>
      </c>
      <c r="E703" s="47">
        <v>2</v>
      </c>
      <c r="F703" s="48">
        <v>3.2000000000000001E-2</v>
      </c>
      <c r="G703"/>
    </row>
    <row r="704" spans="1:7" ht="15" customHeight="1">
      <c r="A704" s="222"/>
      <c r="B704" s="128" t="s">
        <v>351</v>
      </c>
      <c r="C704" s="49">
        <v>0</v>
      </c>
      <c r="D704" s="50">
        <v>0</v>
      </c>
      <c r="E704" s="51">
        <v>2</v>
      </c>
      <c r="F704" s="52">
        <v>3.2000000000000001E-2</v>
      </c>
      <c r="G704"/>
    </row>
    <row r="705" spans="1:7" ht="15" customHeight="1">
      <c r="A705" s="292" t="s">
        <v>274</v>
      </c>
      <c r="B705" s="40" t="s">
        <v>241</v>
      </c>
      <c r="C705" s="53">
        <v>0</v>
      </c>
      <c r="D705" s="54">
        <v>0</v>
      </c>
      <c r="E705" s="55">
        <v>0</v>
      </c>
      <c r="F705" s="56">
        <v>0</v>
      </c>
      <c r="G705"/>
    </row>
    <row r="706" spans="1:7" ht="46" customHeight="1">
      <c r="A706" s="293"/>
      <c r="B706" s="129" t="s">
        <v>340</v>
      </c>
      <c r="C706" s="45">
        <v>0</v>
      </c>
      <c r="D706" s="46">
        <v>0</v>
      </c>
      <c r="E706" s="47">
        <v>0</v>
      </c>
      <c r="F706" s="48">
        <v>0</v>
      </c>
      <c r="G706"/>
    </row>
    <row r="707" spans="1:7" ht="45" customHeight="1">
      <c r="A707" s="293"/>
      <c r="B707" s="129" t="s">
        <v>341</v>
      </c>
      <c r="C707" s="45">
        <v>1</v>
      </c>
      <c r="D707" s="46">
        <v>0.111</v>
      </c>
      <c r="E707" s="47">
        <v>3</v>
      </c>
      <c r="F707" s="48">
        <v>4.8000000000000001E-2</v>
      </c>
      <c r="G707"/>
    </row>
    <row r="708" spans="1:7" ht="15" customHeight="1">
      <c r="A708" s="293"/>
      <c r="B708" s="129" t="s">
        <v>242</v>
      </c>
      <c r="C708" s="45">
        <v>0</v>
      </c>
      <c r="D708" s="46">
        <v>0</v>
      </c>
      <c r="E708" s="47">
        <v>0</v>
      </c>
      <c r="F708" s="48">
        <v>0</v>
      </c>
      <c r="G708"/>
    </row>
    <row r="709" spans="1:7" ht="15" customHeight="1">
      <c r="A709" s="293"/>
      <c r="B709" s="39" t="s">
        <v>243</v>
      </c>
      <c r="C709" s="45">
        <v>0</v>
      </c>
      <c r="D709" s="46">
        <v>0</v>
      </c>
      <c r="E709" s="47">
        <v>1</v>
      </c>
      <c r="F709" s="48">
        <v>1.6E-2</v>
      </c>
      <c r="G709"/>
    </row>
    <row r="710" spans="1:7" ht="15" customHeight="1">
      <c r="A710" s="293"/>
      <c r="B710" s="39" t="s">
        <v>244</v>
      </c>
      <c r="C710" s="45">
        <v>0</v>
      </c>
      <c r="D710" s="46">
        <v>0</v>
      </c>
      <c r="E710" s="47">
        <v>0</v>
      </c>
      <c r="F710" s="48">
        <v>0</v>
      </c>
      <c r="G710"/>
    </row>
    <row r="711" spans="1:7" ht="15" customHeight="1">
      <c r="A711" s="293"/>
      <c r="B711" s="128" t="s">
        <v>342</v>
      </c>
      <c r="C711" s="49">
        <v>0</v>
      </c>
      <c r="D711" s="50">
        <v>0</v>
      </c>
      <c r="E711" s="51">
        <v>1</v>
      </c>
      <c r="F711" s="52">
        <v>1.6E-2</v>
      </c>
      <c r="G711"/>
    </row>
    <row r="712" spans="1:7" ht="15" customHeight="1">
      <c r="A712" s="212" t="s">
        <v>275</v>
      </c>
      <c r="B712" s="57" t="s">
        <v>245</v>
      </c>
      <c r="C712" s="41">
        <v>0</v>
      </c>
      <c r="D712" s="42">
        <v>0</v>
      </c>
      <c r="E712" s="43">
        <v>0</v>
      </c>
      <c r="F712" s="44">
        <v>0</v>
      </c>
      <c r="G712"/>
    </row>
    <row r="713" spans="1:7" ht="15" customHeight="1">
      <c r="A713" s="221"/>
      <c r="B713" s="39" t="s">
        <v>246</v>
      </c>
      <c r="C713" s="45">
        <v>0</v>
      </c>
      <c r="D713" s="46">
        <v>0</v>
      </c>
      <c r="E713" s="47">
        <v>0</v>
      </c>
      <c r="F713" s="48">
        <v>0</v>
      </c>
      <c r="G713"/>
    </row>
    <row r="714" spans="1:7" ht="15" customHeight="1">
      <c r="A714" s="221"/>
      <c r="B714" s="39" t="s">
        <v>247</v>
      </c>
      <c r="C714" s="45">
        <v>0</v>
      </c>
      <c r="D714" s="46">
        <v>0</v>
      </c>
      <c r="E714" s="47">
        <v>0</v>
      </c>
      <c r="F714" s="48">
        <v>0</v>
      </c>
      <c r="G714"/>
    </row>
    <row r="715" spans="1:7" ht="15" customHeight="1">
      <c r="A715" s="221"/>
      <c r="B715" s="39" t="s">
        <v>248</v>
      </c>
      <c r="C715" s="45">
        <v>0</v>
      </c>
      <c r="D715" s="46">
        <v>0</v>
      </c>
      <c r="E715" s="47">
        <v>2</v>
      </c>
      <c r="F715" s="48">
        <v>3.2000000000000001E-2</v>
      </c>
      <c r="G715"/>
    </row>
    <row r="716" spans="1:7" ht="15" customHeight="1">
      <c r="A716" s="221"/>
      <c r="B716" s="39" t="s">
        <v>249</v>
      </c>
      <c r="C716" s="45">
        <v>0</v>
      </c>
      <c r="D716" s="46">
        <v>0</v>
      </c>
      <c r="E716" s="47">
        <v>0</v>
      </c>
      <c r="F716" s="48">
        <v>0</v>
      </c>
      <c r="G716"/>
    </row>
    <row r="717" spans="1:7" ht="15" customHeight="1">
      <c r="A717" s="221"/>
      <c r="B717" s="39" t="s">
        <v>250</v>
      </c>
      <c r="C717" s="45">
        <v>0</v>
      </c>
      <c r="D717" s="46">
        <v>0</v>
      </c>
      <c r="E717" s="47">
        <v>0</v>
      </c>
      <c r="F717" s="48">
        <v>0</v>
      </c>
      <c r="G717"/>
    </row>
    <row r="718" spans="1:7" ht="15" customHeight="1">
      <c r="A718" s="221"/>
      <c r="B718" s="39" t="s">
        <v>251</v>
      </c>
      <c r="C718" s="45">
        <v>0</v>
      </c>
      <c r="D718" s="46">
        <v>0</v>
      </c>
      <c r="E718" s="47">
        <v>1</v>
      </c>
      <c r="F718" s="48">
        <v>1.6E-2</v>
      </c>
      <c r="G718"/>
    </row>
    <row r="719" spans="1:7" ht="15" customHeight="1">
      <c r="A719" s="221"/>
      <c r="B719" s="39" t="s">
        <v>252</v>
      </c>
      <c r="C719" s="45">
        <v>0</v>
      </c>
      <c r="D719" s="46">
        <v>0</v>
      </c>
      <c r="E719" s="47">
        <v>0</v>
      </c>
      <c r="F719" s="48">
        <v>0</v>
      </c>
      <c r="G719"/>
    </row>
    <row r="720" spans="1:7" ht="15" customHeight="1">
      <c r="A720" s="221"/>
      <c r="B720" s="39" t="s">
        <v>253</v>
      </c>
      <c r="C720" s="45">
        <v>0</v>
      </c>
      <c r="D720" s="46">
        <v>0</v>
      </c>
      <c r="E720" s="47">
        <v>0</v>
      </c>
      <c r="F720" s="48">
        <v>0</v>
      </c>
      <c r="G720"/>
    </row>
    <row r="721" spans="1:7" ht="15" customHeight="1">
      <c r="A721" s="222"/>
      <c r="B721" s="128" t="s">
        <v>343</v>
      </c>
      <c r="C721" s="49">
        <v>0</v>
      </c>
      <c r="D721" s="50">
        <v>0</v>
      </c>
      <c r="E721" s="51">
        <v>2</v>
      </c>
      <c r="F721" s="52">
        <v>3.2000000000000001E-2</v>
      </c>
      <c r="G721"/>
    </row>
    <row r="722" spans="1:7" ht="15" customHeight="1">
      <c r="A722" s="230" t="s">
        <v>276</v>
      </c>
      <c r="B722" s="176" t="s">
        <v>254</v>
      </c>
      <c r="C722" s="177">
        <v>0</v>
      </c>
      <c r="D722" s="178">
        <v>0</v>
      </c>
      <c r="E722" s="179">
        <v>0</v>
      </c>
      <c r="F722" s="180">
        <v>0</v>
      </c>
      <c r="G722"/>
    </row>
    <row r="723" spans="1:7" ht="15" customHeight="1">
      <c r="A723" s="231"/>
      <c r="B723" s="58" t="s">
        <v>255</v>
      </c>
      <c r="C723" s="59">
        <v>0</v>
      </c>
      <c r="D723" s="60">
        <v>0</v>
      </c>
      <c r="E723" s="61">
        <v>0</v>
      </c>
      <c r="F723" s="62">
        <v>0</v>
      </c>
      <c r="G723"/>
    </row>
    <row r="724" spans="1:7" ht="15" customHeight="1">
      <c r="A724" s="231"/>
      <c r="B724" s="58" t="s">
        <v>256</v>
      </c>
      <c r="C724" s="59">
        <v>0</v>
      </c>
      <c r="D724" s="60">
        <v>0</v>
      </c>
      <c r="E724" s="61">
        <v>1</v>
      </c>
      <c r="F724" s="62">
        <v>1.6E-2</v>
      </c>
      <c r="G724"/>
    </row>
    <row r="725" spans="1:7" ht="15" customHeight="1">
      <c r="A725" s="231"/>
      <c r="B725" s="58" t="s">
        <v>257</v>
      </c>
      <c r="C725" s="59">
        <v>0</v>
      </c>
      <c r="D725" s="60">
        <v>0</v>
      </c>
      <c r="E725" s="61">
        <v>0</v>
      </c>
      <c r="F725" s="62">
        <v>0</v>
      </c>
      <c r="G725"/>
    </row>
    <row r="726" spans="1:7" ht="15" customHeight="1">
      <c r="A726" s="231"/>
      <c r="B726" s="58" t="s">
        <v>258</v>
      </c>
      <c r="C726" s="59">
        <v>0</v>
      </c>
      <c r="D726" s="60">
        <v>0</v>
      </c>
      <c r="E726" s="61">
        <v>0</v>
      </c>
      <c r="F726" s="62">
        <v>0</v>
      </c>
      <c r="G726"/>
    </row>
    <row r="727" spans="1:7" ht="15" customHeight="1">
      <c r="A727" s="231"/>
      <c r="B727" s="58" t="s">
        <v>259</v>
      </c>
      <c r="C727" s="59">
        <v>0</v>
      </c>
      <c r="D727" s="60">
        <v>0</v>
      </c>
      <c r="E727" s="61">
        <v>1</v>
      </c>
      <c r="F727" s="62">
        <v>1.6E-2</v>
      </c>
      <c r="G727"/>
    </row>
    <row r="728" spans="1:7" ht="15" customHeight="1">
      <c r="A728" s="231"/>
      <c r="B728" s="58" t="s">
        <v>260</v>
      </c>
      <c r="C728" s="59">
        <v>0</v>
      </c>
      <c r="D728" s="60">
        <v>0</v>
      </c>
      <c r="E728" s="61">
        <v>1</v>
      </c>
      <c r="F728" s="62">
        <v>1.6E-2</v>
      </c>
      <c r="G728"/>
    </row>
    <row r="729" spans="1:7" ht="15" customHeight="1">
      <c r="A729" s="231"/>
      <c r="B729" s="58" t="s">
        <v>261</v>
      </c>
      <c r="C729" s="59">
        <v>0</v>
      </c>
      <c r="D729" s="60">
        <v>0</v>
      </c>
      <c r="E729" s="61">
        <v>1</v>
      </c>
      <c r="F729" s="62">
        <v>1.6E-2</v>
      </c>
      <c r="G729"/>
    </row>
    <row r="730" spans="1:7" ht="15" customHeight="1">
      <c r="A730" s="231"/>
      <c r="B730" s="58" t="s">
        <v>138</v>
      </c>
      <c r="C730" s="59">
        <v>1</v>
      </c>
      <c r="D730" s="60">
        <v>0.111</v>
      </c>
      <c r="E730" s="61">
        <v>0</v>
      </c>
      <c r="F730" s="62">
        <v>0</v>
      </c>
      <c r="G730"/>
    </row>
    <row r="731" spans="1:7" ht="15" customHeight="1">
      <c r="A731" s="253"/>
      <c r="B731" s="63" t="s">
        <v>344</v>
      </c>
      <c r="C731" s="64">
        <v>0</v>
      </c>
      <c r="D731" s="65">
        <v>0</v>
      </c>
      <c r="E731" s="66">
        <v>1</v>
      </c>
      <c r="F731" s="67">
        <v>1.6E-2</v>
      </c>
      <c r="G731"/>
    </row>
    <row r="732" spans="1:7">
      <c r="A732" s="205" t="s">
        <v>475</v>
      </c>
      <c r="B732" s="206"/>
      <c r="C732" s="206"/>
      <c r="D732" s="206"/>
      <c r="E732" s="206"/>
      <c r="F732" s="207"/>
      <c r="G732"/>
    </row>
    <row r="733" spans="1:7" ht="15" customHeight="1">
      <c r="A733" s="237" t="s">
        <v>294</v>
      </c>
      <c r="B733" s="58" t="s">
        <v>92</v>
      </c>
      <c r="C733" s="59">
        <v>0</v>
      </c>
      <c r="D733" s="60">
        <v>0</v>
      </c>
      <c r="E733" s="61">
        <v>0</v>
      </c>
      <c r="F733" s="62">
        <v>0</v>
      </c>
      <c r="G733"/>
    </row>
    <row r="734" spans="1:7" ht="15" customHeight="1">
      <c r="A734" s="238"/>
      <c r="B734" s="58" t="s">
        <v>262</v>
      </c>
      <c r="C734" s="59">
        <v>0</v>
      </c>
      <c r="D734" s="60">
        <v>0</v>
      </c>
      <c r="E734" s="61">
        <v>3</v>
      </c>
      <c r="F734" s="62">
        <v>4.8000000000000001E-2</v>
      </c>
      <c r="G734"/>
    </row>
    <row r="735" spans="1:7" ht="15" customHeight="1">
      <c r="A735" s="238"/>
      <c r="B735" s="58" t="s">
        <v>263</v>
      </c>
      <c r="C735" s="59">
        <v>0</v>
      </c>
      <c r="D735" s="60">
        <v>0</v>
      </c>
      <c r="E735" s="61">
        <v>2</v>
      </c>
      <c r="F735" s="62">
        <v>3.2000000000000001E-2</v>
      </c>
      <c r="G735"/>
    </row>
    <row r="736" spans="1:7" ht="15" customHeight="1">
      <c r="A736" s="238"/>
      <c r="B736" s="58" t="s">
        <v>264</v>
      </c>
      <c r="C736" s="59">
        <v>0</v>
      </c>
      <c r="D736" s="60">
        <v>0</v>
      </c>
      <c r="E736" s="61">
        <v>0</v>
      </c>
      <c r="F736" s="62">
        <v>0</v>
      </c>
      <c r="G736"/>
    </row>
    <row r="737" spans="1:7" ht="15" customHeight="1">
      <c r="A737" s="238"/>
      <c r="B737" s="58" t="s">
        <v>265</v>
      </c>
      <c r="C737" s="59">
        <v>0</v>
      </c>
      <c r="D737" s="60">
        <v>0</v>
      </c>
      <c r="E737" s="61">
        <v>4</v>
      </c>
      <c r="F737" s="62">
        <v>6.3E-2</v>
      </c>
      <c r="G737"/>
    </row>
    <row r="738" spans="1:7" ht="15" customHeight="1">
      <c r="A738" s="238"/>
      <c r="B738" s="58" t="s">
        <v>266</v>
      </c>
      <c r="C738" s="59">
        <v>0</v>
      </c>
      <c r="D738" s="60">
        <v>0</v>
      </c>
      <c r="E738" s="61">
        <v>0</v>
      </c>
      <c r="F738" s="62">
        <v>0</v>
      </c>
      <c r="G738"/>
    </row>
    <row r="739" spans="1:7" ht="15" customHeight="1">
      <c r="A739" s="238"/>
      <c r="B739" s="58" t="s">
        <v>267</v>
      </c>
      <c r="C739" s="59">
        <v>0</v>
      </c>
      <c r="D739" s="60">
        <v>0</v>
      </c>
      <c r="E739" s="61">
        <v>0</v>
      </c>
      <c r="F739" s="62">
        <v>0</v>
      </c>
      <c r="G739"/>
    </row>
    <row r="740" spans="1:7" ht="15" customHeight="1">
      <c r="A740" s="238"/>
      <c r="B740" s="58" t="s">
        <v>268</v>
      </c>
      <c r="C740" s="59">
        <v>0</v>
      </c>
      <c r="D740" s="60">
        <v>0</v>
      </c>
      <c r="E740" s="61">
        <v>2</v>
      </c>
      <c r="F740" s="62">
        <v>3.2000000000000001E-2</v>
      </c>
      <c r="G740"/>
    </row>
    <row r="741" spans="1:7" ht="15" customHeight="1">
      <c r="A741" s="238"/>
      <c r="B741" s="58" t="s">
        <v>269</v>
      </c>
      <c r="C741" s="59">
        <v>0</v>
      </c>
      <c r="D741" s="60">
        <v>0</v>
      </c>
      <c r="E741" s="61">
        <v>0</v>
      </c>
      <c r="F741" s="62">
        <v>0</v>
      </c>
      <c r="G741"/>
    </row>
    <row r="742" spans="1:7" ht="15" customHeight="1">
      <c r="A742" s="238"/>
      <c r="B742" s="58" t="s">
        <v>270</v>
      </c>
      <c r="C742" s="59">
        <v>0</v>
      </c>
      <c r="D742" s="60">
        <v>0</v>
      </c>
      <c r="E742" s="61">
        <v>0</v>
      </c>
      <c r="F742" s="62">
        <v>0</v>
      </c>
      <c r="G742"/>
    </row>
    <row r="743" spans="1:7" ht="15" customHeight="1">
      <c r="A743" s="238"/>
      <c r="B743" s="58" t="s">
        <v>271</v>
      </c>
      <c r="C743" s="59">
        <v>0</v>
      </c>
      <c r="D743" s="60">
        <v>0</v>
      </c>
      <c r="E743" s="61">
        <v>0</v>
      </c>
      <c r="F743" s="62">
        <v>0</v>
      </c>
      <c r="G743"/>
    </row>
    <row r="744" spans="1:7" ht="15" customHeight="1">
      <c r="A744" s="238"/>
      <c r="B744" s="58" t="s">
        <v>272</v>
      </c>
      <c r="C744" s="59">
        <v>0</v>
      </c>
      <c r="D744" s="60">
        <v>0</v>
      </c>
      <c r="E744" s="61">
        <v>1</v>
      </c>
      <c r="F744" s="62">
        <v>1.6E-2</v>
      </c>
      <c r="G744"/>
    </row>
    <row r="745" spans="1:7" ht="32" customHeight="1">
      <c r="A745" s="238"/>
      <c r="B745" s="68" t="s">
        <v>345</v>
      </c>
      <c r="C745" s="69">
        <v>0</v>
      </c>
      <c r="D745" s="70">
        <v>0</v>
      </c>
      <c r="E745" s="71">
        <v>2</v>
      </c>
      <c r="F745" s="72">
        <v>3.2000000000000001E-2</v>
      </c>
      <c r="G745"/>
    </row>
    <row r="746" spans="1:7" ht="15" customHeight="1">
      <c r="A746" s="238" t="s">
        <v>295</v>
      </c>
      <c r="B746" s="58" t="s">
        <v>277</v>
      </c>
      <c r="C746" s="59">
        <v>0</v>
      </c>
      <c r="D746" s="60">
        <v>0</v>
      </c>
      <c r="E746" s="61">
        <v>0</v>
      </c>
      <c r="F746" s="62">
        <v>0</v>
      </c>
      <c r="G746"/>
    </row>
    <row r="747" spans="1:7" ht="15" customHeight="1">
      <c r="A747" s="238"/>
      <c r="B747" s="58" t="s">
        <v>278</v>
      </c>
      <c r="C747" s="59">
        <v>1</v>
      </c>
      <c r="D747" s="60">
        <v>0.111</v>
      </c>
      <c r="E747" s="61">
        <v>0</v>
      </c>
      <c r="F747" s="62">
        <v>0</v>
      </c>
      <c r="G747"/>
    </row>
    <row r="748" spans="1:7" ht="15" customHeight="1">
      <c r="A748" s="238"/>
      <c r="B748" s="58" t="s">
        <v>279</v>
      </c>
      <c r="C748" s="59">
        <v>0</v>
      </c>
      <c r="D748" s="60">
        <v>0</v>
      </c>
      <c r="E748" s="61">
        <v>1</v>
      </c>
      <c r="F748" s="62">
        <v>1.6E-2</v>
      </c>
      <c r="G748"/>
    </row>
    <row r="749" spans="1:7" ht="15" customHeight="1">
      <c r="A749" s="239"/>
      <c r="B749" s="63" t="s">
        <v>346</v>
      </c>
      <c r="C749" s="64">
        <v>0</v>
      </c>
      <c r="D749" s="65">
        <v>0</v>
      </c>
      <c r="E749" s="66">
        <v>0</v>
      </c>
      <c r="F749" s="67">
        <v>0</v>
      </c>
      <c r="G749"/>
    </row>
    <row r="750" spans="1:7" ht="15" customHeight="1">
      <c r="A750" s="240" t="s">
        <v>296</v>
      </c>
      <c r="B750" s="58" t="s">
        <v>280</v>
      </c>
      <c r="C750" s="59">
        <v>1</v>
      </c>
      <c r="D750" s="60">
        <v>0.111</v>
      </c>
      <c r="E750" s="61">
        <v>0</v>
      </c>
      <c r="F750" s="62">
        <v>0</v>
      </c>
      <c r="G750"/>
    </row>
    <row r="751" spans="1:7" ht="15" customHeight="1">
      <c r="A751" s="231"/>
      <c r="B751" s="58" t="s">
        <v>281</v>
      </c>
      <c r="C751" s="59">
        <v>0</v>
      </c>
      <c r="D751" s="60">
        <v>0</v>
      </c>
      <c r="E751" s="61">
        <v>0</v>
      </c>
      <c r="F751" s="62">
        <v>0</v>
      </c>
      <c r="G751"/>
    </row>
    <row r="752" spans="1:7" ht="15" customHeight="1">
      <c r="A752" s="232"/>
      <c r="B752" s="63" t="s">
        <v>347</v>
      </c>
      <c r="C752" s="64">
        <v>0</v>
      </c>
      <c r="D752" s="65">
        <v>0</v>
      </c>
      <c r="E752" s="66">
        <v>0</v>
      </c>
      <c r="F752" s="67">
        <v>0</v>
      </c>
      <c r="G752"/>
    </row>
    <row r="753" spans="1:7" ht="15" customHeight="1">
      <c r="A753" s="240" t="s">
        <v>297</v>
      </c>
      <c r="B753" s="58" t="s">
        <v>282</v>
      </c>
      <c r="C753" s="59">
        <v>1</v>
      </c>
      <c r="D753" s="60">
        <v>0.111</v>
      </c>
      <c r="E753" s="61">
        <v>1</v>
      </c>
      <c r="F753" s="62">
        <v>1.6E-2</v>
      </c>
      <c r="G753"/>
    </row>
    <row r="754" spans="1:7" ht="15" customHeight="1">
      <c r="A754" s="231"/>
      <c r="B754" s="58" t="s">
        <v>283</v>
      </c>
      <c r="C754" s="59">
        <v>0</v>
      </c>
      <c r="D754" s="60">
        <v>0</v>
      </c>
      <c r="E754" s="61">
        <v>2</v>
      </c>
      <c r="F754" s="62">
        <v>3.2000000000000001E-2</v>
      </c>
      <c r="G754"/>
    </row>
    <row r="755" spans="1:7" ht="15" customHeight="1">
      <c r="A755" s="231"/>
      <c r="B755" s="58" t="s">
        <v>284</v>
      </c>
      <c r="C755" s="59">
        <v>0</v>
      </c>
      <c r="D755" s="60">
        <v>0</v>
      </c>
      <c r="E755" s="61">
        <v>0</v>
      </c>
      <c r="F755" s="62">
        <v>0</v>
      </c>
      <c r="G755"/>
    </row>
    <row r="756" spans="1:7" ht="15" customHeight="1">
      <c r="A756" s="231"/>
      <c r="B756" s="58" t="s">
        <v>285</v>
      </c>
      <c r="C756" s="59">
        <v>0</v>
      </c>
      <c r="D756" s="60">
        <v>0</v>
      </c>
      <c r="E756" s="61">
        <v>0</v>
      </c>
      <c r="F756" s="62">
        <v>0</v>
      </c>
      <c r="G756"/>
    </row>
    <row r="757" spans="1:7" ht="15" customHeight="1">
      <c r="A757" s="231"/>
      <c r="B757" s="58" t="s">
        <v>286</v>
      </c>
      <c r="C757" s="59">
        <v>0</v>
      </c>
      <c r="D757" s="60">
        <v>0</v>
      </c>
      <c r="E757" s="61">
        <v>3</v>
      </c>
      <c r="F757" s="62">
        <v>4.8000000000000001E-2</v>
      </c>
      <c r="G757"/>
    </row>
    <row r="758" spans="1:7" ht="32" customHeight="1">
      <c r="A758" s="253"/>
      <c r="B758" s="63" t="s">
        <v>348</v>
      </c>
      <c r="C758" s="64">
        <v>0</v>
      </c>
      <c r="D758" s="65">
        <v>0</v>
      </c>
      <c r="E758" s="66">
        <v>1</v>
      </c>
      <c r="F758" s="67">
        <v>1.6E-2</v>
      </c>
      <c r="G758"/>
    </row>
    <row r="759" spans="1:7" ht="15" customHeight="1">
      <c r="A759" s="230" t="s">
        <v>298</v>
      </c>
      <c r="B759" s="58" t="s">
        <v>287</v>
      </c>
      <c r="C759" s="59">
        <v>0</v>
      </c>
      <c r="D759" s="60">
        <v>0</v>
      </c>
      <c r="E759" s="61">
        <v>0</v>
      </c>
      <c r="F759" s="62">
        <v>0</v>
      </c>
      <c r="G759"/>
    </row>
    <row r="760" spans="1:7" ht="15" customHeight="1">
      <c r="A760" s="231"/>
      <c r="B760" s="58" t="s">
        <v>288</v>
      </c>
      <c r="C760" s="59">
        <v>0</v>
      </c>
      <c r="D760" s="60">
        <v>0</v>
      </c>
      <c r="E760" s="61">
        <v>2</v>
      </c>
      <c r="F760" s="62">
        <v>3.2000000000000001E-2</v>
      </c>
      <c r="G760"/>
    </row>
    <row r="761" spans="1:7" ht="15" customHeight="1">
      <c r="A761" s="231"/>
      <c r="B761" s="58" t="s">
        <v>289</v>
      </c>
      <c r="C761" s="59">
        <v>0</v>
      </c>
      <c r="D761" s="60">
        <v>0</v>
      </c>
      <c r="E761" s="61">
        <v>1</v>
      </c>
      <c r="F761" s="62">
        <v>1.6E-2</v>
      </c>
      <c r="G761"/>
    </row>
    <row r="762" spans="1:7" ht="15" customHeight="1">
      <c r="A762" s="231"/>
      <c r="B762" s="58" t="s">
        <v>290</v>
      </c>
      <c r="C762" s="59">
        <v>0</v>
      </c>
      <c r="D762" s="60">
        <v>0</v>
      </c>
      <c r="E762" s="61">
        <v>0</v>
      </c>
      <c r="F762" s="62">
        <v>0</v>
      </c>
      <c r="G762"/>
    </row>
    <row r="763" spans="1:7" ht="15" customHeight="1">
      <c r="A763" s="231"/>
      <c r="B763" s="58" t="s">
        <v>291</v>
      </c>
      <c r="C763" s="59">
        <v>0</v>
      </c>
      <c r="D763" s="60">
        <v>0</v>
      </c>
      <c r="E763" s="61">
        <v>0</v>
      </c>
      <c r="F763" s="62">
        <v>0</v>
      </c>
      <c r="G763"/>
    </row>
    <row r="764" spans="1:7" ht="16" customHeight="1">
      <c r="A764" s="232"/>
      <c r="B764" s="63" t="s">
        <v>349</v>
      </c>
      <c r="C764" s="64">
        <v>0</v>
      </c>
      <c r="D764" s="65">
        <v>0</v>
      </c>
      <c r="E764" s="66">
        <v>1</v>
      </c>
      <c r="F764" s="67">
        <v>1.6E-2</v>
      </c>
      <c r="G764"/>
    </row>
    <row r="765" spans="1:7" ht="15" customHeight="1">
      <c r="A765" s="233" t="s">
        <v>293</v>
      </c>
      <c r="B765" s="234"/>
      <c r="C765" s="107">
        <v>0</v>
      </c>
      <c r="D765" s="108">
        <v>0</v>
      </c>
      <c r="E765" s="109">
        <v>6</v>
      </c>
      <c r="F765" s="110">
        <v>9.5000000000000001E-2</v>
      </c>
      <c r="G765"/>
    </row>
    <row r="766" spans="1:7" ht="15" customHeight="1">
      <c r="A766" s="235" t="s">
        <v>0</v>
      </c>
      <c r="B766" s="236"/>
      <c r="C766" s="111">
        <v>9</v>
      </c>
      <c r="D766" s="112">
        <v>1</v>
      </c>
      <c r="E766" s="113">
        <v>63</v>
      </c>
      <c r="F766" s="114">
        <v>1</v>
      </c>
      <c r="G766"/>
    </row>
    <row r="767" spans="1:7">
      <c r="A767" s="205" t="s">
        <v>454</v>
      </c>
      <c r="B767" s="206"/>
      <c r="C767" s="206"/>
      <c r="D767" s="206"/>
      <c r="E767" s="206"/>
      <c r="F767" s="207"/>
      <c r="G767"/>
    </row>
    <row r="768" spans="1:7" ht="15" customHeight="1">
      <c r="A768" s="223" t="s">
        <v>234</v>
      </c>
      <c r="B768" s="37" t="s">
        <v>218</v>
      </c>
      <c r="C768" s="41">
        <v>0</v>
      </c>
      <c r="D768" s="42">
        <v>0</v>
      </c>
      <c r="E768" s="43">
        <v>0</v>
      </c>
      <c r="F768" s="44">
        <v>0</v>
      </c>
      <c r="G768"/>
    </row>
    <row r="769" spans="1:7" ht="15" customHeight="1">
      <c r="A769" s="221"/>
      <c r="B769" s="38" t="s">
        <v>219</v>
      </c>
      <c r="C769" s="45">
        <v>0</v>
      </c>
      <c r="D769" s="46">
        <v>0</v>
      </c>
      <c r="E769" s="47">
        <v>1</v>
      </c>
      <c r="F769" s="48">
        <v>1.6E-2</v>
      </c>
      <c r="G769"/>
    </row>
    <row r="770" spans="1:7" ht="15" customHeight="1">
      <c r="A770" s="221"/>
      <c r="B770" s="38" t="s">
        <v>220</v>
      </c>
      <c r="C770" s="45">
        <v>0</v>
      </c>
      <c r="D770" s="46">
        <v>0</v>
      </c>
      <c r="E770" s="47">
        <v>0</v>
      </c>
      <c r="F770" s="48">
        <v>0</v>
      </c>
      <c r="G770"/>
    </row>
    <row r="771" spans="1:7" ht="15" customHeight="1">
      <c r="A771" s="221"/>
      <c r="B771" s="39" t="s">
        <v>221</v>
      </c>
      <c r="C771" s="45">
        <v>0</v>
      </c>
      <c r="D771" s="46">
        <v>0</v>
      </c>
      <c r="E771" s="47">
        <v>0</v>
      </c>
      <c r="F771" s="48">
        <v>0</v>
      </c>
      <c r="G771"/>
    </row>
    <row r="772" spans="1:7" s="11" customFormat="1" ht="15" customHeight="1">
      <c r="A772" s="221"/>
      <c r="B772" s="39" t="s">
        <v>222</v>
      </c>
      <c r="C772" s="45">
        <v>0</v>
      </c>
      <c r="D772" s="46">
        <v>0</v>
      </c>
      <c r="E772" s="47">
        <v>1</v>
      </c>
      <c r="F772" s="48">
        <v>1.6E-2</v>
      </c>
    </row>
    <row r="773" spans="1:7" s="11" customFormat="1" ht="15" customHeight="1">
      <c r="A773" s="221"/>
      <c r="B773" s="39" t="s">
        <v>223</v>
      </c>
      <c r="C773" s="45">
        <v>0</v>
      </c>
      <c r="D773" s="46">
        <v>0</v>
      </c>
      <c r="E773" s="47">
        <v>0</v>
      </c>
      <c r="F773" s="48">
        <v>0</v>
      </c>
    </row>
    <row r="774" spans="1:7" s="11" customFormat="1" ht="15" customHeight="1">
      <c r="A774" s="221"/>
      <c r="B774" s="39" t="s">
        <v>224</v>
      </c>
      <c r="C774" s="45">
        <v>0</v>
      </c>
      <c r="D774" s="46">
        <v>0</v>
      </c>
      <c r="E774" s="47">
        <v>0</v>
      </c>
      <c r="F774" s="48">
        <v>0</v>
      </c>
    </row>
    <row r="775" spans="1:7" s="11" customFormat="1" ht="15" customHeight="1">
      <c r="A775" s="221"/>
      <c r="B775" s="39" t="s">
        <v>225</v>
      </c>
      <c r="C775" s="45">
        <v>0</v>
      </c>
      <c r="D775" s="46">
        <v>0</v>
      </c>
      <c r="E775" s="47">
        <v>1</v>
      </c>
      <c r="F775" s="48">
        <v>1.6E-2</v>
      </c>
    </row>
    <row r="776" spans="1:7" s="11" customFormat="1" ht="15" customHeight="1">
      <c r="A776" s="221"/>
      <c r="B776" s="39" t="s">
        <v>226</v>
      </c>
      <c r="C776" s="45">
        <v>0</v>
      </c>
      <c r="D776" s="46">
        <v>0</v>
      </c>
      <c r="E776" s="47">
        <v>0</v>
      </c>
      <c r="F776" s="48">
        <v>0</v>
      </c>
    </row>
    <row r="777" spans="1:7" s="11" customFormat="1" ht="15" customHeight="1">
      <c r="A777" s="222"/>
      <c r="B777" s="128" t="s">
        <v>392</v>
      </c>
      <c r="C777" s="49">
        <v>0</v>
      </c>
      <c r="D777" s="50">
        <v>0</v>
      </c>
      <c r="E777" s="51">
        <v>2</v>
      </c>
      <c r="F777" s="52">
        <v>3.2000000000000001E-2</v>
      </c>
    </row>
    <row r="778" spans="1:7" s="11" customFormat="1" ht="15" customHeight="1">
      <c r="A778" s="223" t="s">
        <v>235</v>
      </c>
      <c r="B778" s="40" t="s">
        <v>227</v>
      </c>
      <c r="C778" s="53">
        <v>0</v>
      </c>
      <c r="D778" s="54">
        <v>0</v>
      </c>
      <c r="E778" s="55">
        <v>0</v>
      </c>
      <c r="F778" s="56">
        <v>0</v>
      </c>
    </row>
    <row r="779" spans="1:7" s="11" customFormat="1" ht="15" customHeight="1">
      <c r="A779" s="221"/>
      <c r="B779" s="39" t="s">
        <v>228</v>
      </c>
      <c r="C779" s="45">
        <v>0</v>
      </c>
      <c r="D779" s="46">
        <v>0</v>
      </c>
      <c r="E779" s="47">
        <v>0</v>
      </c>
      <c r="F779" s="48">
        <v>0</v>
      </c>
    </row>
    <row r="780" spans="1:7" s="11" customFormat="1" ht="15" customHeight="1">
      <c r="A780" s="221"/>
      <c r="B780" s="39" t="s">
        <v>229</v>
      </c>
      <c r="C780" s="45">
        <v>0</v>
      </c>
      <c r="D780" s="46">
        <v>0</v>
      </c>
      <c r="E780" s="47">
        <v>0</v>
      </c>
      <c r="F780" s="48">
        <v>0</v>
      </c>
    </row>
    <row r="781" spans="1:7" s="11" customFormat="1" ht="15" customHeight="1">
      <c r="A781" s="221"/>
      <c r="B781" s="39" t="s">
        <v>230</v>
      </c>
      <c r="C781" s="45">
        <v>1</v>
      </c>
      <c r="D781" s="46">
        <v>0.125</v>
      </c>
      <c r="E781" s="47">
        <v>1</v>
      </c>
      <c r="F781" s="48">
        <v>1.6E-2</v>
      </c>
    </row>
    <row r="782" spans="1:7" s="11" customFormat="1" ht="15" customHeight="1">
      <c r="A782" s="221"/>
      <c r="B782" s="39" t="s">
        <v>231</v>
      </c>
      <c r="C782" s="45">
        <v>0</v>
      </c>
      <c r="D782" s="46">
        <v>0</v>
      </c>
      <c r="E782" s="47">
        <v>2</v>
      </c>
      <c r="F782" s="48">
        <v>3.2000000000000001E-2</v>
      </c>
    </row>
    <row r="783" spans="1:7" s="11" customFormat="1" ht="15" customHeight="1">
      <c r="A783" s="221"/>
      <c r="B783" s="39" t="s">
        <v>232</v>
      </c>
      <c r="C783" s="45">
        <v>0</v>
      </c>
      <c r="D783" s="46">
        <v>0</v>
      </c>
      <c r="E783" s="47">
        <v>0</v>
      </c>
      <c r="F783" s="48">
        <v>0</v>
      </c>
    </row>
    <row r="784" spans="1:7" s="11" customFormat="1" ht="15" customHeight="1">
      <c r="A784" s="221"/>
      <c r="B784" s="39" t="s">
        <v>233</v>
      </c>
      <c r="C784" s="45">
        <v>0</v>
      </c>
      <c r="D784" s="46">
        <v>0</v>
      </c>
      <c r="E784" s="47">
        <v>1</v>
      </c>
      <c r="F784" s="48">
        <v>1.6E-2</v>
      </c>
    </row>
    <row r="785" spans="1:7" s="11" customFormat="1" ht="15" customHeight="1">
      <c r="A785" s="222"/>
      <c r="B785" s="128" t="s">
        <v>352</v>
      </c>
      <c r="C785" s="49">
        <v>0</v>
      </c>
      <c r="D785" s="50">
        <v>0</v>
      </c>
      <c r="E785" s="51">
        <v>1</v>
      </c>
      <c r="F785" s="52">
        <v>1.6E-2</v>
      </c>
    </row>
    <row r="786" spans="1:7" s="11" customFormat="1" ht="15" customHeight="1">
      <c r="A786" s="223" t="s">
        <v>273</v>
      </c>
      <c r="B786" s="57" t="s">
        <v>236</v>
      </c>
      <c r="C786" s="41">
        <v>0</v>
      </c>
      <c r="D786" s="42">
        <v>0</v>
      </c>
      <c r="E786" s="43">
        <v>0</v>
      </c>
      <c r="F786" s="44">
        <v>0</v>
      </c>
    </row>
    <row r="787" spans="1:7" s="11" customFormat="1" ht="15" customHeight="1">
      <c r="A787" s="221"/>
      <c r="B787" s="39" t="s">
        <v>237</v>
      </c>
      <c r="C787" s="45">
        <v>0</v>
      </c>
      <c r="D787" s="46">
        <v>0</v>
      </c>
      <c r="E787" s="47">
        <v>0</v>
      </c>
      <c r="F787" s="48">
        <v>0</v>
      </c>
    </row>
    <row r="788" spans="1:7" s="11" customFormat="1" ht="15" customHeight="1">
      <c r="A788" s="221"/>
      <c r="B788" s="39" t="s">
        <v>238</v>
      </c>
      <c r="C788" s="45">
        <v>1</v>
      </c>
      <c r="D788" s="46">
        <v>0.125</v>
      </c>
      <c r="E788" s="47">
        <v>0</v>
      </c>
      <c r="F788" s="48">
        <v>0</v>
      </c>
    </row>
    <row r="789" spans="1:7" s="11" customFormat="1" ht="15" customHeight="1">
      <c r="A789" s="221"/>
      <c r="B789" s="39" t="s">
        <v>239</v>
      </c>
      <c r="C789" s="45">
        <v>0</v>
      </c>
      <c r="D789" s="46">
        <v>0</v>
      </c>
      <c r="E789" s="47">
        <v>0</v>
      </c>
      <c r="F789" s="48">
        <v>0</v>
      </c>
    </row>
    <row r="790" spans="1:7" s="11" customFormat="1" ht="15" customHeight="1">
      <c r="A790" s="221"/>
      <c r="B790" s="39" t="s">
        <v>240</v>
      </c>
      <c r="C790" s="45">
        <v>0</v>
      </c>
      <c r="D790" s="46">
        <v>0</v>
      </c>
      <c r="E790" s="47">
        <v>1</v>
      </c>
      <c r="F790" s="48">
        <v>1.6E-2</v>
      </c>
    </row>
    <row r="791" spans="1:7" s="11" customFormat="1" ht="15" customHeight="1">
      <c r="A791" s="222"/>
      <c r="B791" s="128" t="s">
        <v>351</v>
      </c>
      <c r="C791" s="49">
        <v>0</v>
      </c>
      <c r="D791" s="50">
        <v>0</v>
      </c>
      <c r="E791" s="51">
        <v>3</v>
      </c>
      <c r="F791" s="52">
        <v>4.8000000000000001E-2</v>
      </c>
    </row>
    <row r="792" spans="1:7" s="11" customFormat="1" ht="15" customHeight="1">
      <c r="A792" s="221" t="s">
        <v>274</v>
      </c>
      <c r="B792" s="40" t="s">
        <v>241</v>
      </c>
      <c r="C792" s="53">
        <v>0</v>
      </c>
      <c r="D792" s="54">
        <v>0</v>
      </c>
      <c r="E792" s="55">
        <v>0</v>
      </c>
      <c r="F792" s="56">
        <v>0</v>
      </c>
    </row>
    <row r="793" spans="1:7" s="11" customFormat="1" ht="45" customHeight="1">
      <c r="A793" s="221"/>
      <c r="B793" s="129" t="s">
        <v>340</v>
      </c>
      <c r="C793" s="45">
        <v>0</v>
      </c>
      <c r="D793" s="46">
        <v>0</v>
      </c>
      <c r="E793" s="47">
        <v>0</v>
      </c>
      <c r="F793" s="48">
        <v>0</v>
      </c>
    </row>
    <row r="794" spans="1:7" s="11" customFormat="1" ht="45" customHeight="1">
      <c r="A794" s="221"/>
      <c r="B794" s="129" t="s">
        <v>341</v>
      </c>
      <c r="C794" s="45">
        <v>1</v>
      </c>
      <c r="D794" s="46">
        <v>0.125</v>
      </c>
      <c r="E794" s="47">
        <v>3</v>
      </c>
      <c r="F794" s="48">
        <v>4.8000000000000001E-2</v>
      </c>
    </row>
    <row r="795" spans="1:7" s="11" customFormat="1" ht="15" customHeight="1">
      <c r="A795" s="221"/>
      <c r="B795" s="39" t="s">
        <v>242</v>
      </c>
      <c r="C795" s="45">
        <v>0</v>
      </c>
      <c r="D795" s="46">
        <v>0</v>
      </c>
      <c r="E795" s="47">
        <v>0</v>
      </c>
      <c r="F795" s="48">
        <v>0</v>
      </c>
    </row>
    <row r="796" spans="1:7" s="11" customFormat="1" ht="15" customHeight="1">
      <c r="A796" s="221"/>
      <c r="B796" s="39" t="s">
        <v>243</v>
      </c>
      <c r="C796" s="45">
        <v>0</v>
      </c>
      <c r="D796" s="46">
        <v>0</v>
      </c>
      <c r="E796" s="47">
        <v>6</v>
      </c>
      <c r="F796" s="48">
        <v>9.7000000000000003E-2</v>
      </c>
    </row>
    <row r="797" spans="1:7" s="11" customFormat="1" ht="15" customHeight="1">
      <c r="A797" s="221"/>
      <c r="B797" s="39" t="s">
        <v>244</v>
      </c>
      <c r="C797" s="45">
        <v>0</v>
      </c>
      <c r="D797" s="46">
        <v>0</v>
      </c>
      <c r="E797" s="47">
        <v>1</v>
      </c>
      <c r="F797" s="48">
        <v>1.6E-2</v>
      </c>
    </row>
    <row r="798" spans="1:7" s="11" customFormat="1" ht="15" customHeight="1">
      <c r="A798" s="222"/>
      <c r="B798" s="128" t="s">
        <v>342</v>
      </c>
      <c r="C798" s="49">
        <v>0</v>
      </c>
      <c r="D798" s="50">
        <v>0</v>
      </c>
      <c r="E798" s="51">
        <v>0</v>
      </c>
      <c r="F798" s="52">
        <v>0</v>
      </c>
    </row>
    <row r="799" spans="1:7">
      <c r="A799" s="205" t="s">
        <v>476</v>
      </c>
      <c r="B799" s="206"/>
      <c r="C799" s="206"/>
      <c r="D799" s="206"/>
      <c r="E799" s="206"/>
      <c r="F799" s="207"/>
      <c r="G799"/>
    </row>
    <row r="800" spans="1:7" s="11" customFormat="1" ht="15" customHeight="1">
      <c r="A800" s="223" t="s">
        <v>275</v>
      </c>
      <c r="B800" s="57" t="s">
        <v>245</v>
      </c>
      <c r="C800" s="41">
        <v>0</v>
      </c>
      <c r="D800" s="42">
        <v>0</v>
      </c>
      <c r="E800" s="43">
        <v>2</v>
      </c>
      <c r="F800" s="44">
        <v>3.2000000000000001E-2</v>
      </c>
    </row>
    <row r="801" spans="1:6" s="11" customFormat="1" ht="15" customHeight="1">
      <c r="A801" s="221"/>
      <c r="B801" s="39" t="s">
        <v>246</v>
      </c>
      <c r="C801" s="45">
        <v>0</v>
      </c>
      <c r="D801" s="46">
        <v>0</v>
      </c>
      <c r="E801" s="47">
        <v>0</v>
      </c>
      <c r="F801" s="48">
        <v>0</v>
      </c>
    </row>
    <row r="802" spans="1:6" s="11" customFormat="1" ht="15" customHeight="1">
      <c r="A802" s="221"/>
      <c r="B802" s="39" t="s">
        <v>247</v>
      </c>
      <c r="C802" s="45">
        <v>0</v>
      </c>
      <c r="D802" s="46">
        <v>0</v>
      </c>
      <c r="E802" s="47">
        <v>0</v>
      </c>
      <c r="F802" s="48">
        <v>0</v>
      </c>
    </row>
    <row r="803" spans="1:6" s="11" customFormat="1" ht="15" customHeight="1">
      <c r="A803" s="221"/>
      <c r="B803" s="39" t="s">
        <v>248</v>
      </c>
      <c r="C803" s="45">
        <v>0</v>
      </c>
      <c r="D803" s="46">
        <v>0</v>
      </c>
      <c r="E803" s="47">
        <v>2</v>
      </c>
      <c r="F803" s="48">
        <v>3.2000000000000001E-2</v>
      </c>
    </row>
    <row r="804" spans="1:6" s="11" customFormat="1" ht="15" customHeight="1">
      <c r="A804" s="221"/>
      <c r="B804" s="39" t="s">
        <v>249</v>
      </c>
      <c r="C804" s="45">
        <v>0</v>
      </c>
      <c r="D804" s="46">
        <v>0</v>
      </c>
      <c r="E804" s="47">
        <v>0</v>
      </c>
      <c r="F804" s="48">
        <v>0</v>
      </c>
    </row>
    <row r="805" spans="1:6" s="11" customFormat="1" ht="15" customHeight="1">
      <c r="A805" s="221"/>
      <c r="B805" s="39" t="s">
        <v>250</v>
      </c>
      <c r="C805" s="45">
        <v>0</v>
      </c>
      <c r="D805" s="46">
        <v>0</v>
      </c>
      <c r="E805" s="47">
        <v>0</v>
      </c>
      <c r="F805" s="48">
        <v>0</v>
      </c>
    </row>
    <row r="806" spans="1:6" s="11" customFormat="1" ht="15" customHeight="1">
      <c r="A806" s="221"/>
      <c r="B806" s="39" t="s">
        <v>251</v>
      </c>
      <c r="C806" s="45">
        <v>0</v>
      </c>
      <c r="D806" s="46">
        <v>0</v>
      </c>
      <c r="E806" s="47">
        <v>0</v>
      </c>
      <c r="F806" s="48">
        <v>0</v>
      </c>
    </row>
    <row r="807" spans="1:6" s="11" customFormat="1" ht="15" customHeight="1">
      <c r="A807" s="221"/>
      <c r="B807" s="39" t="s">
        <v>252</v>
      </c>
      <c r="C807" s="45">
        <v>0</v>
      </c>
      <c r="D807" s="46">
        <v>0</v>
      </c>
      <c r="E807" s="47">
        <v>1</v>
      </c>
      <c r="F807" s="48">
        <v>1.6E-2</v>
      </c>
    </row>
    <row r="808" spans="1:6" s="11" customFormat="1" ht="15" customHeight="1">
      <c r="A808" s="221"/>
      <c r="B808" s="39" t="s">
        <v>253</v>
      </c>
      <c r="C808" s="45">
        <v>0</v>
      </c>
      <c r="D808" s="46">
        <v>0</v>
      </c>
      <c r="E808" s="47">
        <v>0</v>
      </c>
      <c r="F808" s="48">
        <v>0</v>
      </c>
    </row>
    <row r="809" spans="1:6" s="11" customFormat="1" ht="15" customHeight="1">
      <c r="A809" s="222"/>
      <c r="B809" s="128" t="s">
        <v>343</v>
      </c>
      <c r="C809" s="49">
        <v>0</v>
      </c>
      <c r="D809" s="50">
        <v>0</v>
      </c>
      <c r="E809" s="51">
        <v>0</v>
      </c>
      <c r="F809" s="52">
        <v>0</v>
      </c>
    </row>
    <row r="810" spans="1:6" s="11" customFormat="1" ht="15" customHeight="1">
      <c r="A810" s="230" t="s">
        <v>276</v>
      </c>
      <c r="B810" s="58" t="s">
        <v>254</v>
      </c>
      <c r="C810" s="59">
        <v>0</v>
      </c>
      <c r="D810" s="60">
        <v>0</v>
      </c>
      <c r="E810" s="61">
        <v>0</v>
      </c>
      <c r="F810" s="62">
        <v>0</v>
      </c>
    </row>
    <row r="811" spans="1:6" s="11" customFormat="1" ht="15" customHeight="1">
      <c r="A811" s="231"/>
      <c r="B811" s="58" t="s">
        <v>255</v>
      </c>
      <c r="C811" s="59">
        <v>0</v>
      </c>
      <c r="D811" s="60">
        <v>0</v>
      </c>
      <c r="E811" s="61">
        <v>0</v>
      </c>
      <c r="F811" s="62">
        <v>0</v>
      </c>
    </row>
    <row r="812" spans="1:6" s="11" customFormat="1" ht="15" customHeight="1">
      <c r="A812" s="231"/>
      <c r="B812" s="58" t="s">
        <v>256</v>
      </c>
      <c r="C812" s="59">
        <v>0</v>
      </c>
      <c r="D812" s="60">
        <v>0</v>
      </c>
      <c r="E812" s="61">
        <v>1</v>
      </c>
      <c r="F812" s="62">
        <v>1.6E-2</v>
      </c>
    </row>
    <row r="813" spans="1:6" s="11" customFormat="1" ht="15" customHeight="1">
      <c r="A813" s="231"/>
      <c r="B813" s="58" t="s">
        <v>257</v>
      </c>
      <c r="C813" s="59">
        <v>0</v>
      </c>
      <c r="D813" s="60">
        <v>0</v>
      </c>
      <c r="E813" s="61">
        <v>0</v>
      </c>
      <c r="F813" s="62">
        <v>0</v>
      </c>
    </row>
    <row r="814" spans="1:6" s="11" customFormat="1" ht="15" customHeight="1">
      <c r="A814" s="231"/>
      <c r="B814" s="58" t="s">
        <v>258</v>
      </c>
      <c r="C814" s="59">
        <v>0</v>
      </c>
      <c r="D814" s="60">
        <v>0</v>
      </c>
      <c r="E814" s="61">
        <v>0</v>
      </c>
      <c r="F814" s="62">
        <v>0</v>
      </c>
    </row>
    <row r="815" spans="1:6" s="11" customFormat="1" ht="15" customHeight="1">
      <c r="A815" s="231"/>
      <c r="B815" s="58" t="s">
        <v>259</v>
      </c>
      <c r="C815" s="59">
        <v>0</v>
      </c>
      <c r="D815" s="60">
        <v>0</v>
      </c>
      <c r="E815" s="61">
        <v>4</v>
      </c>
      <c r="F815" s="62">
        <v>6.5000000000000002E-2</v>
      </c>
    </row>
    <row r="816" spans="1:6" s="11" customFormat="1" ht="15" customHeight="1">
      <c r="A816" s="231"/>
      <c r="B816" s="58" t="s">
        <v>260</v>
      </c>
      <c r="C816" s="59">
        <v>0</v>
      </c>
      <c r="D816" s="60">
        <v>0</v>
      </c>
      <c r="E816" s="61">
        <v>0</v>
      </c>
      <c r="F816" s="62">
        <v>0</v>
      </c>
    </row>
    <row r="817" spans="1:6" s="11" customFormat="1" ht="15" customHeight="1">
      <c r="A817" s="231"/>
      <c r="B817" s="58" t="s">
        <v>261</v>
      </c>
      <c r="C817" s="59">
        <v>1</v>
      </c>
      <c r="D817" s="60">
        <v>0.125</v>
      </c>
      <c r="E817" s="61">
        <v>2</v>
      </c>
      <c r="F817" s="62">
        <v>3.2000000000000001E-2</v>
      </c>
    </row>
    <row r="818" spans="1:6" s="11" customFormat="1" ht="15" customHeight="1">
      <c r="A818" s="231"/>
      <c r="B818" s="58" t="s">
        <v>138</v>
      </c>
      <c r="C818" s="59">
        <v>0</v>
      </c>
      <c r="D818" s="60">
        <v>0</v>
      </c>
      <c r="E818" s="61">
        <v>0</v>
      </c>
      <c r="F818" s="62">
        <v>0</v>
      </c>
    </row>
    <row r="819" spans="1:6" s="11" customFormat="1" ht="15" customHeight="1">
      <c r="A819" s="232"/>
      <c r="B819" s="63" t="s">
        <v>344</v>
      </c>
      <c r="C819" s="64">
        <v>0</v>
      </c>
      <c r="D819" s="65">
        <v>0</v>
      </c>
      <c r="E819" s="66">
        <v>1</v>
      </c>
      <c r="F819" s="67">
        <v>1.6E-2</v>
      </c>
    </row>
    <row r="820" spans="1:6" s="11" customFormat="1" ht="15" customHeight="1">
      <c r="A820" s="240" t="s">
        <v>294</v>
      </c>
      <c r="B820" s="58" t="s">
        <v>92</v>
      </c>
      <c r="C820" s="59">
        <v>0</v>
      </c>
      <c r="D820" s="60">
        <v>0</v>
      </c>
      <c r="E820" s="61">
        <v>0</v>
      </c>
      <c r="F820" s="62">
        <v>0</v>
      </c>
    </row>
    <row r="821" spans="1:6" s="11" customFormat="1" ht="15" customHeight="1">
      <c r="A821" s="231"/>
      <c r="B821" s="58" t="s">
        <v>262</v>
      </c>
      <c r="C821" s="59">
        <v>0</v>
      </c>
      <c r="D821" s="60">
        <v>0</v>
      </c>
      <c r="E821" s="61">
        <v>3</v>
      </c>
      <c r="F821" s="62">
        <v>4.8000000000000001E-2</v>
      </c>
    </row>
    <row r="822" spans="1:6" s="11" customFormat="1" ht="15" customHeight="1">
      <c r="A822" s="231"/>
      <c r="B822" s="58" t="s">
        <v>263</v>
      </c>
      <c r="C822" s="59">
        <v>0</v>
      </c>
      <c r="D822" s="60">
        <v>0</v>
      </c>
      <c r="E822" s="61">
        <v>2</v>
      </c>
      <c r="F822" s="62">
        <v>3.2000000000000001E-2</v>
      </c>
    </row>
    <row r="823" spans="1:6" s="11" customFormat="1" ht="15" customHeight="1">
      <c r="A823" s="231"/>
      <c r="B823" s="58" t="s">
        <v>264</v>
      </c>
      <c r="C823" s="59">
        <v>0</v>
      </c>
      <c r="D823" s="60">
        <v>0</v>
      </c>
      <c r="E823" s="61">
        <v>0</v>
      </c>
      <c r="F823" s="62">
        <v>0</v>
      </c>
    </row>
    <row r="824" spans="1:6" s="11" customFormat="1" ht="15" customHeight="1">
      <c r="A824" s="231"/>
      <c r="B824" s="58" t="s">
        <v>265</v>
      </c>
      <c r="C824" s="59">
        <v>0</v>
      </c>
      <c r="D824" s="60">
        <v>0</v>
      </c>
      <c r="E824" s="61">
        <v>2</v>
      </c>
      <c r="F824" s="62">
        <v>3.2000000000000001E-2</v>
      </c>
    </row>
    <row r="825" spans="1:6" s="11" customFormat="1" ht="15" customHeight="1">
      <c r="A825" s="231"/>
      <c r="B825" s="58" t="s">
        <v>266</v>
      </c>
      <c r="C825" s="59">
        <v>0</v>
      </c>
      <c r="D825" s="60">
        <v>0</v>
      </c>
      <c r="E825" s="61">
        <v>0</v>
      </c>
      <c r="F825" s="62">
        <v>0</v>
      </c>
    </row>
    <row r="826" spans="1:6" s="11" customFormat="1" ht="15" customHeight="1">
      <c r="A826" s="231"/>
      <c r="B826" s="58" t="s">
        <v>267</v>
      </c>
      <c r="C826" s="59">
        <v>1</v>
      </c>
      <c r="D826" s="60">
        <v>0.125</v>
      </c>
      <c r="E826" s="61">
        <v>0</v>
      </c>
      <c r="F826" s="62">
        <v>0</v>
      </c>
    </row>
    <row r="827" spans="1:6" s="11" customFormat="1" ht="15" customHeight="1">
      <c r="A827" s="231"/>
      <c r="B827" s="58" t="s">
        <v>268</v>
      </c>
      <c r="C827" s="59">
        <v>0</v>
      </c>
      <c r="D827" s="60">
        <v>0</v>
      </c>
      <c r="E827" s="61">
        <v>3</v>
      </c>
      <c r="F827" s="62">
        <v>4.8000000000000001E-2</v>
      </c>
    </row>
    <row r="828" spans="1:6" s="11" customFormat="1" ht="15" customHeight="1">
      <c r="A828" s="231"/>
      <c r="B828" s="58" t="s">
        <v>269</v>
      </c>
      <c r="C828" s="59">
        <v>0</v>
      </c>
      <c r="D828" s="60">
        <v>0</v>
      </c>
      <c r="E828" s="61">
        <v>0</v>
      </c>
      <c r="F828" s="62">
        <v>0</v>
      </c>
    </row>
    <row r="829" spans="1:6" s="11" customFormat="1" ht="15" customHeight="1">
      <c r="A829" s="231"/>
      <c r="B829" s="58" t="s">
        <v>270</v>
      </c>
      <c r="C829" s="59">
        <v>0</v>
      </c>
      <c r="D829" s="60">
        <v>0</v>
      </c>
      <c r="E829" s="61">
        <v>0</v>
      </c>
      <c r="F829" s="62">
        <v>0</v>
      </c>
    </row>
    <row r="830" spans="1:6" s="11" customFormat="1" ht="15" customHeight="1">
      <c r="A830" s="231"/>
      <c r="B830" s="58" t="s">
        <v>271</v>
      </c>
      <c r="C830" s="59">
        <v>0</v>
      </c>
      <c r="D830" s="60">
        <v>0</v>
      </c>
      <c r="E830" s="61">
        <v>0</v>
      </c>
      <c r="F830" s="62">
        <v>0</v>
      </c>
    </row>
    <row r="831" spans="1:6" s="11" customFormat="1" ht="15" customHeight="1">
      <c r="A831" s="231"/>
      <c r="B831" s="58" t="s">
        <v>272</v>
      </c>
      <c r="C831" s="59">
        <v>0</v>
      </c>
      <c r="D831" s="60">
        <v>0</v>
      </c>
      <c r="E831" s="61">
        <v>1</v>
      </c>
      <c r="F831" s="62">
        <v>1.6E-2</v>
      </c>
    </row>
    <row r="832" spans="1:6" s="11" customFormat="1" ht="32" customHeight="1">
      <c r="A832" s="232"/>
      <c r="B832" s="68" t="s">
        <v>345</v>
      </c>
      <c r="C832" s="64">
        <v>0</v>
      </c>
      <c r="D832" s="65">
        <v>0</v>
      </c>
      <c r="E832" s="66">
        <v>1</v>
      </c>
      <c r="F832" s="67">
        <v>1.6E-2</v>
      </c>
    </row>
    <row r="833" spans="1:7" s="11" customFormat="1" ht="15" customHeight="1">
      <c r="A833" s="240" t="s">
        <v>295</v>
      </c>
      <c r="B833" s="58" t="s">
        <v>277</v>
      </c>
      <c r="C833" s="59">
        <v>0</v>
      </c>
      <c r="D833" s="60">
        <v>0</v>
      </c>
      <c r="E833" s="61">
        <v>1</v>
      </c>
      <c r="F833" s="62">
        <v>1.6E-2</v>
      </c>
    </row>
    <row r="834" spans="1:7" s="11" customFormat="1" ht="15" customHeight="1">
      <c r="A834" s="231"/>
      <c r="B834" s="58" t="s">
        <v>278</v>
      </c>
      <c r="C834" s="59">
        <v>1</v>
      </c>
      <c r="D834" s="60">
        <v>0.125</v>
      </c>
      <c r="E834" s="61">
        <v>1</v>
      </c>
      <c r="F834" s="62">
        <v>1.6E-2</v>
      </c>
    </row>
    <row r="835" spans="1:7" s="11" customFormat="1" ht="15" customHeight="1">
      <c r="A835" s="231"/>
      <c r="B835" s="58" t="s">
        <v>279</v>
      </c>
      <c r="C835" s="59">
        <v>0</v>
      </c>
      <c r="D835" s="60">
        <v>0</v>
      </c>
      <c r="E835" s="61">
        <v>1</v>
      </c>
      <c r="F835" s="62">
        <v>1.6E-2</v>
      </c>
    </row>
    <row r="836" spans="1:7" s="11" customFormat="1" ht="15" customHeight="1">
      <c r="A836" s="253"/>
      <c r="B836" s="63" t="s">
        <v>346</v>
      </c>
      <c r="C836" s="64">
        <v>0</v>
      </c>
      <c r="D836" s="65">
        <v>0</v>
      </c>
      <c r="E836" s="66">
        <v>0</v>
      </c>
      <c r="F836" s="67">
        <v>0</v>
      </c>
    </row>
    <row r="837" spans="1:7">
      <c r="A837" s="205" t="s">
        <v>476</v>
      </c>
      <c r="B837" s="206"/>
      <c r="C837" s="206"/>
      <c r="D837" s="206"/>
      <c r="E837" s="206"/>
      <c r="F837" s="207"/>
      <c r="G837"/>
    </row>
    <row r="838" spans="1:7" s="11" customFormat="1" ht="15" customHeight="1">
      <c r="A838" s="240" t="s">
        <v>296</v>
      </c>
      <c r="B838" s="58" t="s">
        <v>280</v>
      </c>
      <c r="C838" s="59">
        <v>1</v>
      </c>
      <c r="D838" s="60">
        <v>0.125</v>
      </c>
      <c r="E838" s="61">
        <v>1</v>
      </c>
      <c r="F838" s="62">
        <v>1.6E-2</v>
      </c>
    </row>
    <row r="839" spans="1:7" s="11" customFormat="1" ht="15" customHeight="1">
      <c r="A839" s="231"/>
      <c r="B839" s="58" t="s">
        <v>281</v>
      </c>
      <c r="C839" s="59">
        <v>0</v>
      </c>
      <c r="D839" s="60">
        <v>0</v>
      </c>
      <c r="E839" s="61">
        <v>1</v>
      </c>
      <c r="F839" s="62">
        <v>1.6E-2</v>
      </c>
    </row>
    <row r="840" spans="1:7" s="11" customFormat="1" ht="15" customHeight="1">
      <c r="A840" s="232"/>
      <c r="B840" s="63" t="s">
        <v>347</v>
      </c>
      <c r="C840" s="64">
        <v>0</v>
      </c>
      <c r="D840" s="65">
        <v>0</v>
      </c>
      <c r="E840" s="66">
        <v>0</v>
      </c>
      <c r="F840" s="67">
        <v>0</v>
      </c>
    </row>
    <row r="841" spans="1:7" s="11" customFormat="1" ht="15" customHeight="1">
      <c r="A841" s="240" t="s">
        <v>297</v>
      </c>
      <c r="B841" s="58" t="s">
        <v>282</v>
      </c>
      <c r="C841" s="59">
        <v>0</v>
      </c>
      <c r="D841" s="60">
        <v>0</v>
      </c>
      <c r="E841" s="61">
        <v>2</v>
      </c>
      <c r="F841" s="62">
        <v>3.2000000000000001E-2</v>
      </c>
    </row>
    <row r="842" spans="1:7" s="11" customFormat="1" ht="15" customHeight="1">
      <c r="A842" s="231"/>
      <c r="B842" s="58" t="s">
        <v>283</v>
      </c>
      <c r="C842" s="59">
        <v>0</v>
      </c>
      <c r="D842" s="60">
        <v>0</v>
      </c>
      <c r="E842" s="61">
        <v>1</v>
      </c>
      <c r="F842" s="62">
        <v>1.6E-2</v>
      </c>
    </row>
    <row r="843" spans="1:7" s="11" customFormat="1" ht="15" customHeight="1">
      <c r="A843" s="231"/>
      <c r="B843" s="58" t="s">
        <v>284</v>
      </c>
      <c r="C843" s="59">
        <v>0</v>
      </c>
      <c r="D843" s="60">
        <v>0</v>
      </c>
      <c r="E843" s="61">
        <v>0</v>
      </c>
      <c r="F843" s="62">
        <v>0</v>
      </c>
    </row>
    <row r="844" spans="1:7" s="11" customFormat="1" ht="15" customHeight="1">
      <c r="A844" s="231"/>
      <c r="B844" s="58" t="s">
        <v>285</v>
      </c>
      <c r="C844" s="59">
        <v>0</v>
      </c>
      <c r="D844" s="60">
        <v>0</v>
      </c>
      <c r="E844" s="61">
        <v>0</v>
      </c>
      <c r="F844" s="62">
        <v>0</v>
      </c>
    </row>
    <row r="845" spans="1:7" s="11" customFormat="1" ht="15" customHeight="1">
      <c r="A845" s="231"/>
      <c r="B845" s="58" t="s">
        <v>286</v>
      </c>
      <c r="C845" s="59">
        <v>0</v>
      </c>
      <c r="D845" s="60">
        <v>0</v>
      </c>
      <c r="E845" s="61">
        <v>1</v>
      </c>
      <c r="F845" s="62">
        <v>1.6E-2</v>
      </c>
    </row>
    <row r="846" spans="1:7" s="11" customFormat="1" ht="32" customHeight="1">
      <c r="A846" s="253"/>
      <c r="B846" s="63" t="s">
        <v>348</v>
      </c>
      <c r="C846" s="64">
        <v>0</v>
      </c>
      <c r="D846" s="65">
        <v>0</v>
      </c>
      <c r="E846" s="66">
        <v>0</v>
      </c>
      <c r="F846" s="67">
        <v>0</v>
      </c>
    </row>
    <row r="847" spans="1:7" s="11" customFormat="1" ht="15" customHeight="1">
      <c r="A847" s="230" t="s">
        <v>298</v>
      </c>
      <c r="B847" s="58" t="s">
        <v>287</v>
      </c>
      <c r="C847" s="59">
        <v>0</v>
      </c>
      <c r="D847" s="60">
        <v>0</v>
      </c>
      <c r="E847" s="61">
        <v>0</v>
      </c>
      <c r="F847" s="62">
        <v>0</v>
      </c>
    </row>
    <row r="848" spans="1:7" s="11" customFormat="1" ht="15" customHeight="1">
      <c r="A848" s="231"/>
      <c r="B848" s="58" t="s">
        <v>288</v>
      </c>
      <c r="C848" s="59">
        <v>0</v>
      </c>
      <c r="D848" s="60">
        <v>0</v>
      </c>
      <c r="E848" s="61">
        <v>0</v>
      </c>
      <c r="F848" s="62">
        <v>0</v>
      </c>
    </row>
    <row r="849" spans="1:7" ht="15" customHeight="1">
      <c r="A849" s="231"/>
      <c r="B849" s="58" t="s">
        <v>289</v>
      </c>
      <c r="C849" s="59">
        <v>0</v>
      </c>
      <c r="D849" s="60">
        <v>0</v>
      </c>
      <c r="E849" s="61">
        <v>0</v>
      </c>
      <c r="F849" s="62">
        <v>0</v>
      </c>
      <c r="G849"/>
    </row>
    <row r="850" spans="1:7" ht="15" customHeight="1">
      <c r="A850" s="231"/>
      <c r="B850" s="58" t="s">
        <v>290</v>
      </c>
      <c r="C850" s="59">
        <v>0</v>
      </c>
      <c r="D850" s="60">
        <v>0</v>
      </c>
      <c r="E850" s="61">
        <v>0</v>
      </c>
      <c r="F850" s="62">
        <v>0</v>
      </c>
      <c r="G850"/>
    </row>
    <row r="851" spans="1:7" ht="15" customHeight="1">
      <c r="A851" s="231"/>
      <c r="B851" s="58" t="s">
        <v>291</v>
      </c>
      <c r="C851" s="59">
        <v>0</v>
      </c>
      <c r="D851" s="60">
        <v>0</v>
      </c>
      <c r="E851" s="61">
        <v>0</v>
      </c>
      <c r="F851" s="62">
        <v>0</v>
      </c>
      <c r="G851"/>
    </row>
    <row r="852" spans="1:7" ht="15" customHeight="1">
      <c r="A852" s="232"/>
      <c r="B852" s="63" t="s">
        <v>349</v>
      </c>
      <c r="C852" s="64">
        <v>0</v>
      </c>
      <c r="D852" s="65">
        <v>0</v>
      </c>
      <c r="E852" s="66">
        <v>0</v>
      </c>
      <c r="F852" s="67">
        <v>0</v>
      </c>
      <c r="G852"/>
    </row>
    <row r="853" spans="1:7" s="11" customFormat="1" ht="15" customHeight="1">
      <c r="A853" s="288" t="s">
        <v>292</v>
      </c>
      <c r="B853" s="289"/>
      <c r="C853" s="103">
        <v>1</v>
      </c>
      <c r="D853" s="104">
        <v>0.125</v>
      </c>
      <c r="E853" s="105">
        <v>2</v>
      </c>
      <c r="F853" s="106">
        <v>3.2000000000000001E-2</v>
      </c>
    </row>
    <row r="854" spans="1:7" s="11" customFormat="1">
      <c r="A854" s="233" t="s">
        <v>293</v>
      </c>
      <c r="B854" s="234"/>
      <c r="C854" s="107">
        <v>0</v>
      </c>
      <c r="D854" s="108">
        <v>0</v>
      </c>
      <c r="E854" s="109">
        <v>2</v>
      </c>
      <c r="F854" s="110">
        <v>3.2000000000000001E-2</v>
      </c>
    </row>
    <row r="855" spans="1:7" s="11" customFormat="1">
      <c r="A855" s="235" t="s">
        <v>0</v>
      </c>
      <c r="B855" s="236"/>
      <c r="C855" s="115">
        <v>8</v>
      </c>
      <c r="D855" s="116">
        <v>1</v>
      </c>
      <c r="E855" s="117">
        <v>62</v>
      </c>
      <c r="F855" s="118">
        <v>1</v>
      </c>
    </row>
    <row r="856" spans="1:7" s="11" customFormat="1" ht="32" customHeight="1">
      <c r="A856" s="205" t="s">
        <v>486</v>
      </c>
      <c r="B856" s="206"/>
      <c r="C856" s="206"/>
      <c r="D856" s="206"/>
      <c r="E856" s="206"/>
      <c r="F856" s="207"/>
    </row>
    <row r="857" spans="1:7" s="11" customFormat="1">
      <c r="A857" s="228" t="s">
        <v>77</v>
      </c>
      <c r="B857" s="229"/>
      <c r="C857" s="88">
        <v>3</v>
      </c>
      <c r="D857" s="89">
        <f>C857/C$867</f>
        <v>0.375</v>
      </c>
      <c r="E857" s="135">
        <v>9</v>
      </c>
      <c r="F857" s="90">
        <f>E857/E$867</f>
        <v>0.15</v>
      </c>
    </row>
    <row r="858" spans="1:7" s="11" customFormat="1">
      <c r="A858" s="226" t="s">
        <v>78</v>
      </c>
      <c r="B858" s="227"/>
      <c r="C858" s="91">
        <v>0</v>
      </c>
      <c r="D858" s="92">
        <f t="shared" ref="D858:F866" si="9">C858/C$867</f>
        <v>0</v>
      </c>
      <c r="E858" s="134">
        <v>5</v>
      </c>
      <c r="F858" s="93">
        <f t="shared" si="9"/>
        <v>8.3333333333333329E-2</v>
      </c>
    </row>
    <row r="859" spans="1:7" s="11" customFormat="1">
      <c r="A859" s="226" t="s">
        <v>79</v>
      </c>
      <c r="B859" s="227"/>
      <c r="C859" s="91">
        <v>4</v>
      </c>
      <c r="D859" s="92">
        <f t="shared" si="9"/>
        <v>0.5</v>
      </c>
      <c r="E859" s="134">
        <v>17</v>
      </c>
      <c r="F859" s="93">
        <f t="shared" si="9"/>
        <v>0.28333333333333333</v>
      </c>
    </row>
    <row r="860" spans="1:7" s="11" customFormat="1">
      <c r="A860" s="226" t="s">
        <v>80</v>
      </c>
      <c r="B860" s="227"/>
      <c r="C860" s="91">
        <v>6</v>
      </c>
      <c r="D860" s="92">
        <f t="shared" si="9"/>
        <v>0.75</v>
      </c>
      <c r="E860" s="134">
        <v>38</v>
      </c>
      <c r="F860" s="93">
        <f t="shared" si="9"/>
        <v>0.6333333333333333</v>
      </c>
    </row>
    <row r="861" spans="1:7" s="11" customFormat="1">
      <c r="A861" s="226" t="s">
        <v>81</v>
      </c>
      <c r="B861" s="227"/>
      <c r="C861" s="91">
        <v>3</v>
      </c>
      <c r="D861" s="92">
        <f t="shared" si="9"/>
        <v>0.375</v>
      </c>
      <c r="E861" s="134">
        <v>31</v>
      </c>
      <c r="F861" s="93">
        <f t="shared" si="9"/>
        <v>0.51666666666666672</v>
      </c>
    </row>
    <row r="862" spans="1:7" s="11" customFormat="1">
      <c r="A862" s="226" t="s">
        <v>82</v>
      </c>
      <c r="B862" s="227"/>
      <c r="C862" s="91">
        <v>4</v>
      </c>
      <c r="D862" s="92">
        <f t="shared" si="9"/>
        <v>0.5</v>
      </c>
      <c r="E862" s="134">
        <v>27</v>
      </c>
      <c r="F862" s="93">
        <f t="shared" si="9"/>
        <v>0.45</v>
      </c>
    </row>
    <row r="863" spans="1:7" s="11" customFormat="1">
      <c r="A863" s="226" t="s">
        <v>83</v>
      </c>
      <c r="B863" s="227"/>
      <c r="C863" s="91">
        <v>0</v>
      </c>
      <c r="D863" s="92">
        <f t="shared" si="9"/>
        <v>0</v>
      </c>
      <c r="E863" s="134">
        <v>7</v>
      </c>
      <c r="F863" s="93">
        <f t="shared" si="9"/>
        <v>0.11666666666666667</v>
      </c>
    </row>
    <row r="864" spans="1:7" s="11" customFormat="1">
      <c r="A864" s="226" t="s">
        <v>84</v>
      </c>
      <c r="B864" s="227"/>
      <c r="C864" s="91">
        <v>2</v>
      </c>
      <c r="D864" s="92">
        <f t="shared" si="9"/>
        <v>0.25</v>
      </c>
      <c r="E864" s="134">
        <v>17</v>
      </c>
      <c r="F864" s="93">
        <f t="shared" si="9"/>
        <v>0.28333333333333333</v>
      </c>
    </row>
    <row r="865" spans="1:7" s="11" customFormat="1">
      <c r="A865" s="226" t="s">
        <v>85</v>
      </c>
      <c r="B865" s="227"/>
      <c r="C865" s="91">
        <v>0</v>
      </c>
      <c r="D865" s="92">
        <f t="shared" si="9"/>
        <v>0</v>
      </c>
      <c r="E865" s="134">
        <v>5</v>
      </c>
      <c r="F865" s="93">
        <f t="shared" si="9"/>
        <v>8.3333333333333329E-2</v>
      </c>
    </row>
    <row r="866" spans="1:7" s="11" customFormat="1">
      <c r="A866" s="226" t="s">
        <v>86</v>
      </c>
      <c r="B866" s="227"/>
      <c r="C866" s="91">
        <v>2</v>
      </c>
      <c r="D866" s="92">
        <f t="shared" si="9"/>
        <v>0.25</v>
      </c>
      <c r="E866" s="168">
        <v>17</v>
      </c>
      <c r="F866" s="93">
        <f t="shared" si="9"/>
        <v>0.28333333333333333</v>
      </c>
    </row>
    <row r="867" spans="1:7" s="11" customFormat="1">
      <c r="A867" s="290" t="s">
        <v>337</v>
      </c>
      <c r="B867" s="291"/>
      <c r="C867" s="163">
        <v>8</v>
      </c>
      <c r="D867" s="164"/>
      <c r="E867" s="165">
        <v>60</v>
      </c>
      <c r="F867" s="166"/>
    </row>
    <row r="868" spans="1:7">
      <c r="A868" s="205" t="s">
        <v>456</v>
      </c>
      <c r="B868" s="206"/>
      <c r="C868" s="206"/>
      <c r="D868" s="206"/>
      <c r="E868" s="206"/>
      <c r="F868" s="207"/>
      <c r="G868"/>
    </row>
    <row r="869" spans="1:7">
      <c r="A869" s="228" t="s">
        <v>69</v>
      </c>
      <c r="B869" s="229"/>
      <c r="C869" s="88">
        <v>4</v>
      </c>
      <c r="D869" s="89">
        <f>C869/C$877</f>
        <v>0.5</v>
      </c>
      <c r="E869" s="85">
        <v>16</v>
      </c>
      <c r="F869" s="90">
        <f>E869/E$877</f>
        <v>0.27586206896551724</v>
      </c>
      <c r="G869"/>
    </row>
    <row r="870" spans="1:7">
      <c r="A870" s="226" t="s">
        <v>70</v>
      </c>
      <c r="B870" s="227"/>
      <c r="C870" s="91">
        <v>3</v>
      </c>
      <c r="D870" s="92">
        <f t="shared" ref="D870:F876" si="10">C870/C$877</f>
        <v>0.375</v>
      </c>
      <c r="E870" s="84">
        <v>16</v>
      </c>
      <c r="F870" s="93">
        <f t="shared" si="10"/>
        <v>0.27586206896551724</v>
      </c>
      <c r="G870"/>
    </row>
    <row r="871" spans="1:7">
      <c r="A871" s="226" t="s">
        <v>71</v>
      </c>
      <c r="B871" s="227"/>
      <c r="C871" s="91">
        <v>7</v>
      </c>
      <c r="D871" s="92">
        <f t="shared" si="10"/>
        <v>0.875</v>
      </c>
      <c r="E871" s="84">
        <v>51</v>
      </c>
      <c r="F871" s="93">
        <f t="shared" si="10"/>
        <v>0.87931034482758619</v>
      </c>
      <c r="G871"/>
    </row>
    <row r="872" spans="1:7">
      <c r="A872" s="226" t="s">
        <v>72</v>
      </c>
      <c r="B872" s="227"/>
      <c r="C872" s="91">
        <v>8</v>
      </c>
      <c r="D872" s="92">
        <f t="shared" si="10"/>
        <v>1</v>
      </c>
      <c r="E872" s="84">
        <v>52</v>
      </c>
      <c r="F872" s="93">
        <f t="shared" si="10"/>
        <v>0.89655172413793105</v>
      </c>
      <c r="G872"/>
    </row>
    <row r="873" spans="1:7" s="11" customFormat="1">
      <c r="A873" s="226" t="s">
        <v>73</v>
      </c>
      <c r="B873" s="227"/>
      <c r="C873" s="91">
        <v>4</v>
      </c>
      <c r="D873" s="92">
        <f t="shared" si="10"/>
        <v>0.5</v>
      </c>
      <c r="E873" s="84">
        <v>17</v>
      </c>
      <c r="F873" s="93">
        <f t="shared" si="10"/>
        <v>0.29310344827586204</v>
      </c>
    </row>
    <row r="874" spans="1:7" s="11" customFormat="1">
      <c r="A874" s="226" t="s">
        <v>74</v>
      </c>
      <c r="B874" s="227"/>
      <c r="C874" s="91">
        <v>5</v>
      </c>
      <c r="D874" s="92">
        <f t="shared" si="10"/>
        <v>0.625</v>
      </c>
      <c r="E874" s="84">
        <v>15</v>
      </c>
      <c r="F874" s="93">
        <f t="shared" si="10"/>
        <v>0.25862068965517243</v>
      </c>
    </row>
    <row r="875" spans="1:7">
      <c r="A875" s="226" t="s">
        <v>75</v>
      </c>
      <c r="B875" s="227"/>
      <c r="C875" s="91">
        <v>1</v>
      </c>
      <c r="D875" s="92">
        <f t="shared" si="10"/>
        <v>0.125</v>
      </c>
      <c r="E875" s="84">
        <v>8</v>
      </c>
      <c r="F875" s="93">
        <f t="shared" si="10"/>
        <v>0.13793103448275862</v>
      </c>
      <c r="G875"/>
    </row>
    <row r="876" spans="1:7" s="11" customFormat="1">
      <c r="A876" s="260" t="s">
        <v>309</v>
      </c>
      <c r="B876" s="227"/>
      <c r="C876" s="91">
        <v>0</v>
      </c>
      <c r="D876" s="92">
        <f t="shared" si="10"/>
        <v>0</v>
      </c>
      <c r="E876" s="84">
        <v>1</v>
      </c>
      <c r="F876" s="93">
        <f t="shared" si="10"/>
        <v>1.7241379310344827E-2</v>
      </c>
    </row>
    <row r="877" spans="1:7" s="11" customFormat="1">
      <c r="A877" s="290" t="s">
        <v>337</v>
      </c>
      <c r="B877" s="291"/>
      <c r="C877" s="163">
        <v>8</v>
      </c>
      <c r="D877" s="164"/>
      <c r="E877" s="165">
        <v>58</v>
      </c>
      <c r="F877" s="166"/>
    </row>
    <row r="878" spans="1:7">
      <c r="A878" s="205" t="s">
        <v>393</v>
      </c>
      <c r="B878" s="206"/>
      <c r="C878" s="206"/>
      <c r="D878" s="206"/>
      <c r="E878" s="206"/>
      <c r="F878" s="207"/>
      <c r="G878"/>
    </row>
    <row r="879" spans="1:7">
      <c r="A879" s="228" t="s">
        <v>198</v>
      </c>
      <c r="B879" s="229"/>
      <c r="C879" s="88">
        <v>0</v>
      </c>
      <c r="D879" s="89">
        <f>C879/C$889</f>
        <v>0</v>
      </c>
      <c r="E879" s="85">
        <v>16</v>
      </c>
      <c r="F879" s="90">
        <f>E879/E$889</f>
        <v>0.29090909090909089</v>
      </c>
      <c r="G879"/>
    </row>
    <row r="880" spans="1:7">
      <c r="A880" s="226" t="s">
        <v>199</v>
      </c>
      <c r="B880" s="227"/>
      <c r="C880" s="91">
        <v>2</v>
      </c>
      <c r="D880" s="92">
        <f t="shared" ref="D880:F888" si="11">C880/C$889</f>
        <v>0.33333333333333331</v>
      </c>
      <c r="E880" s="84">
        <v>14</v>
      </c>
      <c r="F880" s="93">
        <f t="shared" si="11"/>
        <v>0.25454545454545452</v>
      </c>
      <c r="G880"/>
    </row>
    <row r="881" spans="1:7" ht="32" customHeight="1">
      <c r="A881" s="226" t="s">
        <v>200</v>
      </c>
      <c r="B881" s="227"/>
      <c r="C881" s="91">
        <v>1</v>
      </c>
      <c r="D881" s="92">
        <f t="shared" si="11"/>
        <v>0.16666666666666666</v>
      </c>
      <c r="E881" s="84">
        <v>13</v>
      </c>
      <c r="F881" s="93">
        <f t="shared" si="11"/>
        <v>0.23636363636363636</v>
      </c>
      <c r="G881"/>
    </row>
    <row r="882" spans="1:7" ht="32" customHeight="1">
      <c r="A882" s="287" t="s">
        <v>299</v>
      </c>
      <c r="B882" s="227"/>
      <c r="C882" s="91">
        <v>1</v>
      </c>
      <c r="D882" s="92">
        <f t="shared" si="11"/>
        <v>0.16666666666666666</v>
      </c>
      <c r="E882" s="84">
        <v>8</v>
      </c>
      <c r="F882" s="93">
        <f t="shared" si="11"/>
        <v>0.14545454545454545</v>
      </c>
      <c r="G882"/>
    </row>
    <row r="883" spans="1:7">
      <c r="A883" s="226" t="s">
        <v>201</v>
      </c>
      <c r="B883" s="227"/>
      <c r="C883" s="91">
        <v>0</v>
      </c>
      <c r="D883" s="92">
        <f t="shared" si="11"/>
        <v>0</v>
      </c>
      <c r="E883" s="84">
        <v>15</v>
      </c>
      <c r="F883" s="93">
        <f t="shared" si="11"/>
        <v>0.27272727272727271</v>
      </c>
      <c r="G883"/>
    </row>
    <row r="884" spans="1:7" ht="16" customHeight="1">
      <c r="A884" s="287" t="s">
        <v>300</v>
      </c>
      <c r="B884" s="227"/>
      <c r="C884" s="91">
        <v>1</v>
      </c>
      <c r="D884" s="92">
        <f t="shared" si="11"/>
        <v>0.16666666666666666</v>
      </c>
      <c r="E884" s="84">
        <v>12</v>
      </c>
      <c r="F884" s="93">
        <f t="shared" si="11"/>
        <v>0.21818181818181817</v>
      </c>
      <c r="G884"/>
    </row>
    <row r="885" spans="1:7">
      <c r="A885" s="287" t="s">
        <v>301</v>
      </c>
      <c r="B885" s="227"/>
      <c r="C885" s="91">
        <v>3</v>
      </c>
      <c r="D885" s="92">
        <f t="shared" si="11"/>
        <v>0.5</v>
      </c>
      <c r="E885" s="84">
        <v>16</v>
      </c>
      <c r="F885" s="93">
        <f t="shared" si="11"/>
        <v>0.29090909090909089</v>
      </c>
      <c r="G885"/>
    </row>
    <row r="886" spans="1:7" s="11" customFormat="1">
      <c r="A886" s="226" t="s">
        <v>202</v>
      </c>
      <c r="B886" s="227"/>
      <c r="C886" s="91">
        <v>2</v>
      </c>
      <c r="D886" s="92">
        <f t="shared" si="11"/>
        <v>0.33333333333333331</v>
      </c>
      <c r="E886" s="84">
        <v>20</v>
      </c>
      <c r="F886" s="93">
        <f t="shared" si="11"/>
        <v>0.36363636363636365</v>
      </c>
    </row>
    <row r="887" spans="1:7" s="11" customFormat="1">
      <c r="A887" s="219" t="s">
        <v>394</v>
      </c>
      <c r="B887" s="220"/>
      <c r="C887" s="94">
        <v>1</v>
      </c>
      <c r="D887" s="95">
        <f t="shared" si="11"/>
        <v>0.16666666666666666</v>
      </c>
      <c r="E887" s="136">
        <v>9</v>
      </c>
      <c r="F887" s="96">
        <f t="shared" si="11"/>
        <v>0.16363636363636364</v>
      </c>
    </row>
    <row r="888" spans="1:7" s="11" customFormat="1">
      <c r="A888" s="260" t="s">
        <v>309</v>
      </c>
      <c r="B888" s="227"/>
      <c r="C888" s="91">
        <v>1</v>
      </c>
      <c r="D888" s="92">
        <f t="shared" si="11"/>
        <v>0.16666666666666666</v>
      </c>
      <c r="E888" s="137">
        <v>18</v>
      </c>
      <c r="F888" s="93">
        <f t="shared" si="11"/>
        <v>0.32727272727272727</v>
      </c>
    </row>
    <row r="889" spans="1:7" s="11" customFormat="1" ht="16" customHeight="1">
      <c r="A889" s="290" t="s">
        <v>337</v>
      </c>
      <c r="B889" s="291"/>
      <c r="C889" s="163">
        <v>6</v>
      </c>
      <c r="D889" s="164"/>
      <c r="E889" s="165">
        <v>55</v>
      </c>
      <c r="F889" s="166"/>
    </row>
    <row r="890" spans="1:7" s="80" customFormat="1" ht="63.75" customHeight="1">
      <c r="A890" s="243" t="s">
        <v>396</v>
      </c>
      <c r="B890" s="315"/>
      <c r="C890" s="315"/>
      <c r="D890" s="315"/>
      <c r="E890" s="315"/>
      <c r="F890" s="316"/>
    </row>
    <row r="891" spans="1:7">
      <c r="A891" s="249" t="s">
        <v>395</v>
      </c>
      <c r="B891" s="250"/>
      <c r="C891" s="250"/>
      <c r="D891" s="250"/>
      <c r="E891" s="250"/>
      <c r="F891" s="251"/>
      <c r="G891"/>
    </row>
    <row r="892" spans="1:7">
      <c r="A892" s="228" t="s">
        <v>92</v>
      </c>
      <c r="B892" s="229"/>
      <c r="C892" s="88">
        <v>0</v>
      </c>
      <c r="D892" s="89">
        <v>0</v>
      </c>
      <c r="E892" s="85">
        <v>5</v>
      </c>
      <c r="F892" s="90">
        <v>2.4E-2</v>
      </c>
      <c r="G892"/>
    </row>
    <row r="893" spans="1:7">
      <c r="A893" s="226" t="s">
        <v>93</v>
      </c>
      <c r="B893" s="227"/>
      <c r="C893" s="91">
        <v>0</v>
      </c>
      <c r="D893" s="92">
        <v>0</v>
      </c>
      <c r="E893" s="84">
        <v>0</v>
      </c>
      <c r="F893" s="93">
        <v>0</v>
      </c>
      <c r="G893"/>
    </row>
    <row r="894" spans="1:7">
      <c r="A894" s="226" t="s">
        <v>94</v>
      </c>
      <c r="B894" s="227"/>
      <c r="C894" s="91">
        <v>0</v>
      </c>
      <c r="D894" s="92">
        <v>0</v>
      </c>
      <c r="E894" s="84">
        <v>3</v>
      </c>
      <c r="F894" s="93">
        <v>1.4E-2</v>
      </c>
      <c r="G894"/>
    </row>
    <row r="895" spans="1:7">
      <c r="A895" s="226" t="s">
        <v>95</v>
      </c>
      <c r="B895" s="227"/>
      <c r="C895" s="91">
        <v>0</v>
      </c>
      <c r="D895" s="92">
        <v>0</v>
      </c>
      <c r="E895" s="84">
        <v>1</v>
      </c>
      <c r="F895" s="93">
        <v>5.0000000000000001E-3</v>
      </c>
      <c r="G895"/>
    </row>
    <row r="896" spans="1:7">
      <c r="A896" s="226" t="s">
        <v>96</v>
      </c>
      <c r="B896" s="227"/>
      <c r="C896" s="91">
        <v>1</v>
      </c>
      <c r="D896" s="92">
        <v>3.5999999999999997E-2</v>
      </c>
      <c r="E896" s="84">
        <v>0</v>
      </c>
      <c r="F896" s="93">
        <v>0</v>
      </c>
      <c r="G896"/>
    </row>
    <row r="897" spans="1:7">
      <c r="A897" s="226" t="s">
        <v>97</v>
      </c>
      <c r="B897" s="227"/>
      <c r="C897" s="91">
        <v>0</v>
      </c>
      <c r="D897" s="92">
        <v>0</v>
      </c>
      <c r="E897" s="84">
        <v>1</v>
      </c>
      <c r="F897" s="93">
        <v>5.0000000000000001E-3</v>
      </c>
      <c r="G897"/>
    </row>
    <row r="898" spans="1:7">
      <c r="A898" s="226" t="s">
        <v>98</v>
      </c>
      <c r="B898" s="227"/>
      <c r="C898" s="91">
        <v>0</v>
      </c>
      <c r="D898" s="92">
        <v>0</v>
      </c>
      <c r="E898" s="84">
        <v>3</v>
      </c>
      <c r="F898" s="93">
        <v>1.4E-2</v>
      </c>
      <c r="G898"/>
    </row>
    <row r="899" spans="1:7">
      <c r="A899" s="226" t="s">
        <v>99</v>
      </c>
      <c r="B899" s="227"/>
      <c r="C899" s="91">
        <v>1</v>
      </c>
      <c r="D899" s="92">
        <v>3.5999999999999997E-2</v>
      </c>
      <c r="E899" s="84">
        <v>12</v>
      </c>
      <c r="F899" s="93">
        <v>5.7000000000000002E-2</v>
      </c>
      <c r="G899"/>
    </row>
    <row r="900" spans="1:7">
      <c r="A900" s="274" t="s">
        <v>100</v>
      </c>
      <c r="B900" s="225"/>
      <c r="C900" s="97">
        <v>2</v>
      </c>
      <c r="D900" s="98">
        <v>7.0999999999999994E-2</v>
      </c>
      <c r="E900" s="171">
        <v>16</v>
      </c>
      <c r="F900" s="99">
        <v>7.6999999999999999E-2</v>
      </c>
      <c r="G900"/>
    </row>
    <row r="901" spans="1:7">
      <c r="A901" s="205" t="s">
        <v>477</v>
      </c>
      <c r="B901" s="206"/>
      <c r="C901" s="206"/>
      <c r="D901" s="206"/>
      <c r="E901" s="206"/>
      <c r="F901" s="207"/>
      <c r="G901"/>
    </row>
    <row r="902" spans="1:7">
      <c r="A902" s="226" t="s">
        <v>101</v>
      </c>
      <c r="B902" s="227"/>
      <c r="C902" s="91">
        <v>0</v>
      </c>
      <c r="D902" s="92">
        <v>0</v>
      </c>
      <c r="E902" s="84">
        <v>1</v>
      </c>
      <c r="F902" s="93">
        <v>5.0000000000000001E-3</v>
      </c>
      <c r="G902"/>
    </row>
    <row r="903" spans="1:7">
      <c r="A903" s="226" t="s">
        <v>102</v>
      </c>
      <c r="B903" s="227"/>
      <c r="C903" s="91">
        <v>0</v>
      </c>
      <c r="D903" s="92">
        <v>0</v>
      </c>
      <c r="E903" s="84">
        <v>3</v>
      </c>
      <c r="F903" s="93">
        <v>1.4E-2</v>
      </c>
      <c r="G903"/>
    </row>
    <row r="904" spans="1:7">
      <c r="A904" s="226" t="s">
        <v>103</v>
      </c>
      <c r="B904" s="227"/>
      <c r="C904" s="91">
        <v>1</v>
      </c>
      <c r="D904" s="92">
        <v>3.5999999999999997E-2</v>
      </c>
      <c r="E904" s="84">
        <v>1</v>
      </c>
      <c r="F904" s="93">
        <v>5.0000000000000001E-3</v>
      </c>
      <c r="G904"/>
    </row>
    <row r="905" spans="1:7">
      <c r="A905" s="226" t="s">
        <v>104</v>
      </c>
      <c r="B905" s="227"/>
      <c r="C905" s="91">
        <v>1</v>
      </c>
      <c r="D905" s="92">
        <v>3.5999999999999997E-2</v>
      </c>
      <c r="E905" s="84">
        <v>5</v>
      </c>
      <c r="F905" s="93">
        <v>2.4E-2</v>
      </c>
      <c r="G905"/>
    </row>
    <row r="906" spans="1:7">
      <c r="A906" s="226" t="s">
        <v>105</v>
      </c>
      <c r="B906" s="227"/>
      <c r="C906" s="91">
        <v>0</v>
      </c>
      <c r="D906" s="92">
        <v>0</v>
      </c>
      <c r="E906" s="84">
        <v>0</v>
      </c>
      <c r="F906" s="93">
        <v>0</v>
      </c>
      <c r="G906"/>
    </row>
    <row r="907" spans="1:7">
      <c r="A907" s="226" t="s">
        <v>106</v>
      </c>
      <c r="B907" s="227"/>
      <c r="C907" s="91">
        <v>0</v>
      </c>
      <c r="D907" s="92">
        <v>0</v>
      </c>
      <c r="E907" s="84">
        <v>0</v>
      </c>
      <c r="F907" s="93">
        <v>0</v>
      </c>
      <c r="G907"/>
    </row>
    <row r="908" spans="1:7">
      <c r="A908" s="226" t="s">
        <v>107</v>
      </c>
      <c r="B908" s="227"/>
      <c r="C908" s="91">
        <v>0</v>
      </c>
      <c r="D908" s="92">
        <v>0</v>
      </c>
      <c r="E908" s="84">
        <v>2</v>
      </c>
      <c r="F908" s="93">
        <v>0.01</v>
      </c>
      <c r="G908"/>
    </row>
    <row r="909" spans="1:7">
      <c r="A909" s="226" t="s">
        <v>108</v>
      </c>
      <c r="B909" s="227"/>
      <c r="C909" s="91">
        <v>0</v>
      </c>
      <c r="D909" s="92">
        <v>0</v>
      </c>
      <c r="E909" s="84">
        <v>0</v>
      </c>
      <c r="F909" s="93">
        <v>0</v>
      </c>
      <c r="G909"/>
    </row>
    <row r="910" spans="1:7">
      <c r="A910" s="226" t="s">
        <v>109</v>
      </c>
      <c r="B910" s="227"/>
      <c r="C910" s="91">
        <v>0</v>
      </c>
      <c r="D910" s="92">
        <v>0</v>
      </c>
      <c r="E910" s="84">
        <v>3</v>
      </c>
      <c r="F910" s="93">
        <v>1.4E-2</v>
      </c>
    </row>
    <row r="911" spans="1:7">
      <c r="A911" s="226" t="s">
        <v>110</v>
      </c>
      <c r="B911" s="227"/>
      <c r="C911" s="91">
        <v>1</v>
      </c>
      <c r="D911" s="92">
        <v>3.5999999999999997E-2</v>
      </c>
      <c r="E911" s="84">
        <v>1</v>
      </c>
      <c r="F911" s="93">
        <v>5.0000000000000001E-3</v>
      </c>
      <c r="G911"/>
    </row>
    <row r="912" spans="1:7">
      <c r="A912" s="226" t="s">
        <v>111</v>
      </c>
      <c r="B912" s="227"/>
      <c r="C912" s="91">
        <v>2</v>
      </c>
      <c r="D912" s="92">
        <v>7.0999999999999994E-2</v>
      </c>
      <c r="E912" s="84">
        <v>20</v>
      </c>
      <c r="F912" s="93">
        <v>9.6000000000000002E-2</v>
      </c>
      <c r="G912"/>
    </row>
    <row r="913" spans="1:7">
      <c r="A913" s="226" t="s">
        <v>112</v>
      </c>
      <c r="B913" s="227"/>
      <c r="C913" s="91">
        <v>0</v>
      </c>
      <c r="D913" s="92">
        <v>0</v>
      </c>
      <c r="E913" s="84">
        <v>3</v>
      </c>
      <c r="F913" s="93">
        <v>1.4E-2</v>
      </c>
      <c r="G913"/>
    </row>
    <row r="914" spans="1:7">
      <c r="A914" s="226" t="s">
        <v>113</v>
      </c>
      <c r="B914" s="227"/>
      <c r="C914" s="91">
        <v>0</v>
      </c>
      <c r="D914" s="92">
        <v>0</v>
      </c>
      <c r="E914" s="84">
        <v>1</v>
      </c>
      <c r="F914" s="93">
        <v>5.0000000000000001E-3</v>
      </c>
      <c r="G914"/>
    </row>
    <row r="915" spans="1:7">
      <c r="A915" s="226" t="s">
        <v>114</v>
      </c>
      <c r="B915" s="227"/>
      <c r="C915" s="91">
        <v>0</v>
      </c>
      <c r="D915" s="92">
        <v>0</v>
      </c>
      <c r="E915" s="84">
        <v>5</v>
      </c>
      <c r="F915" s="93">
        <v>2.4E-2</v>
      </c>
      <c r="G915"/>
    </row>
    <row r="916" spans="1:7">
      <c r="A916" s="226" t="s">
        <v>115</v>
      </c>
      <c r="B916" s="227"/>
      <c r="C916" s="91">
        <v>1</v>
      </c>
      <c r="D916" s="92">
        <v>3.5999999999999997E-2</v>
      </c>
      <c r="E916" s="84">
        <v>2</v>
      </c>
      <c r="F916" s="93">
        <v>0.01</v>
      </c>
      <c r="G916"/>
    </row>
    <row r="917" spans="1:7">
      <c r="A917" s="226" t="s">
        <v>116</v>
      </c>
      <c r="B917" s="227"/>
      <c r="C917" s="91">
        <v>0</v>
      </c>
      <c r="D917" s="92">
        <v>0</v>
      </c>
      <c r="E917" s="84">
        <v>0</v>
      </c>
      <c r="F917" s="93">
        <v>0</v>
      </c>
      <c r="G917"/>
    </row>
    <row r="918" spans="1:7">
      <c r="A918" s="226" t="s">
        <v>117</v>
      </c>
      <c r="B918" s="227"/>
      <c r="C918" s="91">
        <v>0</v>
      </c>
      <c r="D918" s="92">
        <v>0</v>
      </c>
      <c r="E918" s="84">
        <v>10</v>
      </c>
      <c r="F918" s="93">
        <v>4.8000000000000001E-2</v>
      </c>
      <c r="G918"/>
    </row>
    <row r="919" spans="1:7">
      <c r="A919" s="226" t="s">
        <v>118</v>
      </c>
      <c r="B919" s="227"/>
      <c r="C919" s="91">
        <v>0</v>
      </c>
      <c r="D919" s="92">
        <v>0</v>
      </c>
      <c r="E919" s="84">
        <v>4</v>
      </c>
      <c r="F919" s="93">
        <v>1.9E-2</v>
      </c>
      <c r="G919"/>
    </row>
    <row r="920" spans="1:7">
      <c r="A920" s="226" t="s">
        <v>119</v>
      </c>
      <c r="B920" s="227"/>
      <c r="C920" s="91">
        <v>1</v>
      </c>
      <c r="D920" s="92">
        <v>3.5999999999999997E-2</v>
      </c>
      <c r="E920" s="84">
        <v>3</v>
      </c>
      <c r="F920" s="93">
        <v>1.4E-2</v>
      </c>
      <c r="G920"/>
    </row>
    <row r="921" spans="1:7">
      <c r="A921" s="226" t="s">
        <v>120</v>
      </c>
      <c r="B921" s="227"/>
      <c r="C921" s="91">
        <v>0</v>
      </c>
      <c r="D921" s="92">
        <v>0</v>
      </c>
      <c r="E921" s="84">
        <v>1</v>
      </c>
      <c r="F921" s="93">
        <v>5.0000000000000001E-3</v>
      </c>
      <c r="G921"/>
    </row>
    <row r="922" spans="1:7">
      <c r="A922" s="226" t="s">
        <v>121</v>
      </c>
      <c r="B922" s="227"/>
      <c r="C922" s="91">
        <v>0</v>
      </c>
      <c r="D922" s="92">
        <v>0</v>
      </c>
      <c r="E922" s="84">
        <v>1</v>
      </c>
      <c r="F922" s="93">
        <v>5.0000000000000001E-3</v>
      </c>
      <c r="G922"/>
    </row>
    <row r="923" spans="1:7">
      <c r="A923" s="226" t="s">
        <v>122</v>
      </c>
      <c r="B923" s="227"/>
      <c r="C923" s="91">
        <v>0</v>
      </c>
      <c r="D923" s="92">
        <v>0</v>
      </c>
      <c r="E923" s="84">
        <v>1</v>
      </c>
      <c r="F923" s="93">
        <v>5.0000000000000001E-3</v>
      </c>
      <c r="G923"/>
    </row>
    <row r="924" spans="1:7">
      <c r="A924" s="226" t="s">
        <v>123</v>
      </c>
      <c r="B924" s="227"/>
      <c r="C924" s="91">
        <v>0</v>
      </c>
      <c r="D924" s="92">
        <v>0</v>
      </c>
      <c r="E924" s="84">
        <v>0</v>
      </c>
      <c r="F924" s="93">
        <v>0</v>
      </c>
      <c r="G924"/>
    </row>
    <row r="925" spans="1:7">
      <c r="A925" s="226" t="s">
        <v>124</v>
      </c>
      <c r="B925" s="227"/>
      <c r="C925" s="91">
        <v>1</v>
      </c>
      <c r="D925" s="92">
        <v>3.5999999999999997E-2</v>
      </c>
      <c r="E925" s="84">
        <v>2</v>
      </c>
      <c r="F925" s="93">
        <v>0.01</v>
      </c>
      <c r="G925"/>
    </row>
    <row r="926" spans="1:7">
      <c r="A926" s="226" t="s">
        <v>125</v>
      </c>
      <c r="B926" s="227"/>
      <c r="C926" s="91">
        <v>0</v>
      </c>
      <c r="D926" s="92">
        <v>0</v>
      </c>
      <c r="E926" s="84">
        <v>2</v>
      </c>
      <c r="F926" s="93">
        <v>0.01</v>
      </c>
      <c r="G926"/>
    </row>
    <row r="927" spans="1:7">
      <c r="A927" s="226" t="s">
        <v>126</v>
      </c>
      <c r="B927" s="227"/>
      <c r="C927" s="91">
        <v>0</v>
      </c>
      <c r="D927" s="92">
        <v>0</v>
      </c>
      <c r="E927" s="84">
        <v>1</v>
      </c>
      <c r="F927" s="93">
        <v>5.0000000000000001E-3</v>
      </c>
      <c r="G927"/>
    </row>
    <row r="928" spans="1:7">
      <c r="A928" s="226" t="s">
        <v>127</v>
      </c>
      <c r="B928" s="227"/>
      <c r="C928" s="91">
        <v>4</v>
      </c>
      <c r="D928" s="92">
        <v>0.14299999999999999</v>
      </c>
      <c r="E928" s="84">
        <v>5</v>
      </c>
      <c r="F928" s="93">
        <v>2.4E-2</v>
      </c>
      <c r="G928"/>
    </row>
    <row r="929" spans="1:7">
      <c r="A929" s="226" t="s">
        <v>128</v>
      </c>
      <c r="B929" s="227"/>
      <c r="C929" s="91">
        <v>0</v>
      </c>
      <c r="D929" s="92">
        <v>0</v>
      </c>
      <c r="E929" s="168">
        <v>2</v>
      </c>
      <c r="F929" s="93">
        <v>0.01</v>
      </c>
      <c r="G929"/>
    </row>
    <row r="930" spans="1:7">
      <c r="A930" s="226" t="s">
        <v>129</v>
      </c>
      <c r="B930" s="227"/>
      <c r="C930" s="91">
        <v>5</v>
      </c>
      <c r="D930" s="92">
        <v>0.17899999999999999</v>
      </c>
      <c r="E930" s="84">
        <v>25</v>
      </c>
      <c r="F930" s="93">
        <v>0.12</v>
      </c>
      <c r="G930"/>
    </row>
    <row r="931" spans="1:7">
      <c r="A931" s="226" t="s">
        <v>130</v>
      </c>
      <c r="B931" s="227"/>
      <c r="C931" s="91">
        <v>0</v>
      </c>
      <c r="D931" s="92">
        <v>0</v>
      </c>
      <c r="E931" s="84">
        <v>3</v>
      </c>
      <c r="F931" s="93">
        <v>1.4E-2</v>
      </c>
      <c r="G931"/>
    </row>
    <row r="932" spans="1:7">
      <c r="A932" s="226" t="s">
        <v>131</v>
      </c>
      <c r="B932" s="227"/>
      <c r="C932" s="91">
        <v>0</v>
      </c>
      <c r="D932" s="92">
        <v>0</v>
      </c>
      <c r="E932" s="84">
        <v>7</v>
      </c>
      <c r="F932" s="93">
        <v>3.3000000000000002E-2</v>
      </c>
      <c r="G932"/>
    </row>
    <row r="933" spans="1:7">
      <c r="A933" s="226" t="s">
        <v>132</v>
      </c>
      <c r="B933" s="227"/>
      <c r="C933" s="91">
        <v>0</v>
      </c>
      <c r="D933" s="92">
        <v>0</v>
      </c>
      <c r="E933" s="84">
        <v>0</v>
      </c>
      <c r="F933" s="93">
        <v>0</v>
      </c>
      <c r="G933"/>
    </row>
    <row r="934" spans="1:7">
      <c r="A934" s="226" t="s">
        <v>133</v>
      </c>
      <c r="B934" s="227"/>
      <c r="C934" s="91">
        <v>0</v>
      </c>
      <c r="D934" s="92">
        <v>0</v>
      </c>
      <c r="E934" s="84">
        <v>0</v>
      </c>
      <c r="F934" s="93">
        <v>0</v>
      </c>
      <c r="G934"/>
    </row>
    <row r="935" spans="1:7">
      <c r="A935" s="226" t="s">
        <v>134</v>
      </c>
      <c r="B935" s="227"/>
      <c r="C935" s="91">
        <v>0</v>
      </c>
      <c r="D935" s="92">
        <v>0</v>
      </c>
      <c r="E935" s="84">
        <v>2</v>
      </c>
      <c r="F935" s="93">
        <v>0.01</v>
      </c>
      <c r="G935"/>
    </row>
    <row r="936" spans="1:7">
      <c r="A936" s="226" t="s">
        <v>135</v>
      </c>
      <c r="B936" s="227"/>
      <c r="C936" s="91">
        <v>0</v>
      </c>
      <c r="D936" s="92">
        <v>0</v>
      </c>
      <c r="E936" s="84">
        <v>1</v>
      </c>
      <c r="F936" s="93">
        <v>5.0000000000000001E-3</v>
      </c>
      <c r="G936"/>
    </row>
    <row r="937" spans="1:7">
      <c r="A937" s="226" t="s">
        <v>136</v>
      </c>
      <c r="B937" s="227"/>
      <c r="C937" s="91">
        <v>3</v>
      </c>
      <c r="D937" s="92">
        <v>0.107</v>
      </c>
      <c r="E937" s="84">
        <v>8</v>
      </c>
      <c r="F937" s="93">
        <v>3.7999999999999999E-2</v>
      </c>
      <c r="G937"/>
    </row>
    <row r="938" spans="1:7">
      <c r="A938" s="274" t="s">
        <v>137</v>
      </c>
      <c r="B938" s="225"/>
      <c r="C938" s="97">
        <v>0</v>
      </c>
      <c r="D938" s="98">
        <v>0</v>
      </c>
      <c r="E938" s="171">
        <v>5</v>
      </c>
      <c r="F938" s="99">
        <v>2.4E-2</v>
      </c>
      <c r="G938"/>
    </row>
    <row r="939" spans="1:7">
      <c r="A939" s="205" t="s">
        <v>477</v>
      </c>
      <c r="B939" s="206"/>
      <c r="C939" s="206"/>
      <c r="D939" s="206"/>
      <c r="E939" s="206"/>
      <c r="F939" s="207"/>
      <c r="G939"/>
    </row>
    <row r="940" spans="1:7">
      <c r="A940" s="226" t="s">
        <v>138</v>
      </c>
      <c r="B940" s="227"/>
      <c r="C940" s="91">
        <v>0</v>
      </c>
      <c r="D940" s="92">
        <v>0</v>
      </c>
      <c r="E940" s="84">
        <v>6</v>
      </c>
      <c r="F940" s="93">
        <v>2.9000000000000001E-2</v>
      </c>
      <c r="G940"/>
    </row>
    <row r="941" spans="1:7">
      <c r="A941" s="226" t="s">
        <v>139</v>
      </c>
      <c r="B941" s="227"/>
      <c r="C941" s="91">
        <v>0</v>
      </c>
      <c r="D941" s="92">
        <v>0</v>
      </c>
      <c r="E941" s="84">
        <v>1</v>
      </c>
      <c r="F941" s="93">
        <v>5.0000000000000001E-3</v>
      </c>
      <c r="G941"/>
    </row>
    <row r="942" spans="1:7">
      <c r="A942" s="226" t="s">
        <v>140</v>
      </c>
      <c r="B942" s="227"/>
      <c r="C942" s="91">
        <v>1</v>
      </c>
      <c r="D942" s="92">
        <v>3.5999999999999997E-2</v>
      </c>
      <c r="E942" s="84">
        <v>9</v>
      </c>
      <c r="F942" s="93">
        <v>4.2999999999999997E-2</v>
      </c>
      <c r="G942"/>
    </row>
    <row r="943" spans="1:7">
      <c r="A943" s="226" t="s">
        <v>141</v>
      </c>
      <c r="B943" s="227"/>
      <c r="C943" s="91">
        <v>0</v>
      </c>
      <c r="D943" s="92">
        <v>0</v>
      </c>
      <c r="E943" s="84">
        <v>1</v>
      </c>
      <c r="F943" s="93">
        <v>5.0000000000000001E-3</v>
      </c>
      <c r="G943"/>
    </row>
    <row r="944" spans="1:7">
      <c r="A944" s="226" t="s">
        <v>142</v>
      </c>
      <c r="B944" s="227"/>
      <c r="C944" s="91">
        <v>0</v>
      </c>
      <c r="D944" s="92">
        <v>0</v>
      </c>
      <c r="E944" s="84">
        <v>1</v>
      </c>
      <c r="F944" s="93">
        <v>5.0000000000000001E-3</v>
      </c>
      <c r="G944"/>
    </row>
    <row r="945" spans="1:7">
      <c r="A945" s="226" t="s">
        <v>143</v>
      </c>
      <c r="B945" s="227"/>
      <c r="C945" s="91">
        <v>1</v>
      </c>
      <c r="D945" s="92">
        <v>3.5999999999999997E-2</v>
      </c>
      <c r="E945" s="84">
        <v>3</v>
      </c>
      <c r="F945" s="93">
        <v>1.4E-2</v>
      </c>
      <c r="G945"/>
    </row>
    <row r="946" spans="1:7">
      <c r="A946" s="226" t="s">
        <v>144</v>
      </c>
      <c r="B946" s="227"/>
      <c r="C946" s="91">
        <v>0</v>
      </c>
      <c r="D946" s="92">
        <v>0</v>
      </c>
      <c r="E946" s="84">
        <v>1</v>
      </c>
      <c r="F946" s="93">
        <v>5.0000000000000001E-3</v>
      </c>
      <c r="G946"/>
    </row>
    <row r="947" spans="1:7">
      <c r="A947" s="226" t="s">
        <v>145</v>
      </c>
      <c r="B947" s="227"/>
      <c r="C947" s="91">
        <v>1</v>
      </c>
      <c r="D947" s="92">
        <v>3.5999999999999997E-2</v>
      </c>
      <c r="E947" s="84">
        <v>1</v>
      </c>
      <c r="F947" s="93">
        <v>5.0000000000000001E-3</v>
      </c>
      <c r="G947"/>
    </row>
    <row r="948" spans="1:7">
      <c r="A948" s="226" t="s">
        <v>146</v>
      </c>
      <c r="B948" s="227"/>
      <c r="C948" s="91">
        <v>0</v>
      </c>
      <c r="D948" s="92">
        <v>0</v>
      </c>
      <c r="E948" s="84">
        <v>1</v>
      </c>
      <c r="F948" s="93">
        <v>5.0000000000000001E-3</v>
      </c>
      <c r="G948"/>
    </row>
    <row r="949" spans="1:7">
      <c r="A949" s="226" t="s">
        <v>147</v>
      </c>
      <c r="B949" s="227"/>
      <c r="C949" s="91">
        <v>0</v>
      </c>
      <c r="D949" s="92">
        <v>0</v>
      </c>
      <c r="E949" s="84">
        <v>0</v>
      </c>
      <c r="F949" s="93">
        <v>0</v>
      </c>
      <c r="G949"/>
    </row>
    <row r="950" spans="1:7">
      <c r="A950" s="226" t="s">
        <v>148</v>
      </c>
      <c r="B950" s="227"/>
      <c r="C950" s="91">
        <v>0</v>
      </c>
      <c r="D950" s="92">
        <v>0</v>
      </c>
      <c r="E950" s="84">
        <v>0</v>
      </c>
      <c r="F950" s="93">
        <v>0</v>
      </c>
      <c r="G950"/>
    </row>
    <row r="951" spans="1:7">
      <c r="A951" s="260" t="s">
        <v>15</v>
      </c>
      <c r="B951" s="227"/>
      <c r="C951" s="91">
        <v>1</v>
      </c>
      <c r="D951" s="92">
        <v>3.5999999999999997E-2</v>
      </c>
      <c r="E951" s="84">
        <v>14</v>
      </c>
      <c r="F951" s="93">
        <v>6.7000000000000004E-2</v>
      </c>
      <c r="G951"/>
    </row>
    <row r="952" spans="1:7">
      <c r="A952" s="224" t="s">
        <v>0</v>
      </c>
      <c r="B952" s="225"/>
      <c r="C952" s="97">
        <v>28</v>
      </c>
      <c r="D952" s="98">
        <v>1</v>
      </c>
      <c r="E952" s="86">
        <v>209</v>
      </c>
      <c r="F952" s="99">
        <v>1</v>
      </c>
      <c r="G952"/>
    </row>
    <row r="953" spans="1:7" ht="32" customHeight="1">
      <c r="A953" s="205" t="s">
        <v>466</v>
      </c>
      <c r="B953" s="206"/>
      <c r="C953" s="206"/>
      <c r="D953" s="206"/>
      <c r="E953" s="206"/>
      <c r="F953" s="207"/>
      <c r="G953"/>
    </row>
    <row r="954" spans="1:7">
      <c r="A954" s="304" t="s">
        <v>151</v>
      </c>
      <c r="B954" s="229"/>
      <c r="C954" s="88">
        <v>5</v>
      </c>
      <c r="D954" s="89">
        <f>C954/C$967</f>
        <v>0.17241379310344829</v>
      </c>
      <c r="E954" s="85">
        <v>46</v>
      </c>
      <c r="F954" s="90">
        <f>E954/E$967</f>
        <v>0.22222222222222221</v>
      </c>
      <c r="G954"/>
    </row>
    <row r="955" spans="1:7">
      <c r="A955" s="287" t="s">
        <v>152</v>
      </c>
      <c r="B955" s="227"/>
      <c r="C955" s="91">
        <v>17</v>
      </c>
      <c r="D955" s="92">
        <f t="shared" ref="D955:F966" si="12">C955/C$967</f>
        <v>0.58620689655172409</v>
      </c>
      <c r="E955" s="84">
        <v>128</v>
      </c>
      <c r="F955" s="93">
        <f t="shared" si="12"/>
        <v>0.61835748792270528</v>
      </c>
      <c r="G955"/>
    </row>
    <row r="956" spans="1:7">
      <c r="A956" s="287" t="s">
        <v>153</v>
      </c>
      <c r="B956" s="227"/>
      <c r="C956" s="91">
        <v>3</v>
      </c>
      <c r="D956" s="92">
        <f t="shared" si="12"/>
        <v>0.10344827586206896</v>
      </c>
      <c r="E956" s="84">
        <v>54</v>
      </c>
      <c r="F956" s="93">
        <f t="shared" si="12"/>
        <v>0.2608695652173913</v>
      </c>
      <c r="G956"/>
    </row>
    <row r="957" spans="1:7">
      <c r="A957" s="287" t="s">
        <v>71</v>
      </c>
      <c r="B957" s="227"/>
      <c r="C957" s="91">
        <v>21</v>
      </c>
      <c r="D957" s="92">
        <f t="shared" si="12"/>
        <v>0.72413793103448276</v>
      </c>
      <c r="E957" s="84">
        <v>127</v>
      </c>
      <c r="F957" s="93">
        <f t="shared" si="12"/>
        <v>0.61352657004830913</v>
      </c>
      <c r="G957"/>
    </row>
    <row r="958" spans="1:7">
      <c r="A958" s="287" t="s">
        <v>154</v>
      </c>
      <c r="B958" s="227"/>
      <c r="C958" s="91">
        <v>4</v>
      </c>
      <c r="D958" s="92">
        <f t="shared" si="12"/>
        <v>0.13793103448275862</v>
      </c>
      <c r="E958" s="84">
        <v>32</v>
      </c>
      <c r="F958" s="93">
        <f t="shared" si="12"/>
        <v>0.15458937198067632</v>
      </c>
      <c r="G958"/>
    </row>
    <row r="959" spans="1:7">
      <c r="A959" s="287" t="s">
        <v>72</v>
      </c>
      <c r="B959" s="227"/>
      <c r="C959" s="91">
        <v>23</v>
      </c>
      <c r="D959" s="92">
        <f t="shared" si="12"/>
        <v>0.7931034482758621</v>
      </c>
      <c r="E959" s="84">
        <v>147</v>
      </c>
      <c r="F959" s="93">
        <f t="shared" si="12"/>
        <v>0.71014492753623193</v>
      </c>
      <c r="G959"/>
    </row>
    <row r="960" spans="1:7">
      <c r="A960" s="287" t="s">
        <v>73</v>
      </c>
      <c r="B960" s="227"/>
      <c r="C960" s="91">
        <v>5</v>
      </c>
      <c r="D960" s="92">
        <f t="shared" si="12"/>
        <v>0.17241379310344829</v>
      </c>
      <c r="E960" s="84">
        <v>71</v>
      </c>
      <c r="F960" s="93">
        <f t="shared" si="12"/>
        <v>0.34299516908212563</v>
      </c>
      <c r="G960"/>
    </row>
    <row r="961" spans="1:7" ht="30" customHeight="1">
      <c r="A961" s="287" t="s">
        <v>155</v>
      </c>
      <c r="B961" s="227"/>
      <c r="C961" s="91">
        <v>1</v>
      </c>
      <c r="D961" s="92">
        <f t="shared" si="12"/>
        <v>3.4482758620689655E-2</v>
      </c>
      <c r="E961" s="84">
        <v>12</v>
      </c>
      <c r="F961" s="93">
        <f t="shared" si="12"/>
        <v>5.7971014492753624E-2</v>
      </c>
      <c r="G961"/>
    </row>
    <row r="962" spans="1:7">
      <c r="A962" s="287" t="s">
        <v>74</v>
      </c>
      <c r="B962" s="227"/>
      <c r="C962" s="91">
        <v>5</v>
      </c>
      <c r="D962" s="92">
        <f t="shared" si="12"/>
        <v>0.17241379310344829</v>
      </c>
      <c r="E962" s="84">
        <v>19</v>
      </c>
      <c r="F962" s="93">
        <f t="shared" si="12"/>
        <v>9.1787439613526575E-2</v>
      </c>
      <c r="G962"/>
    </row>
    <row r="963" spans="1:7">
      <c r="A963" s="287" t="s">
        <v>156</v>
      </c>
      <c r="B963" s="227"/>
      <c r="C963" s="91">
        <v>2</v>
      </c>
      <c r="D963" s="92">
        <f t="shared" si="12"/>
        <v>6.8965517241379309E-2</v>
      </c>
      <c r="E963" s="84">
        <v>19</v>
      </c>
      <c r="F963" s="93">
        <f t="shared" si="12"/>
        <v>9.1787439613526575E-2</v>
      </c>
      <c r="G963"/>
    </row>
    <row r="964" spans="1:7">
      <c r="A964" s="287" t="s">
        <v>157</v>
      </c>
      <c r="B964" s="227"/>
      <c r="C964" s="91">
        <v>8</v>
      </c>
      <c r="D964" s="92">
        <f t="shared" si="12"/>
        <v>0.27586206896551724</v>
      </c>
      <c r="E964" s="84">
        <v>65</v>
      </c>
      <c r="F964" s="93">
        <f t="shared" si="12"/>
        <v>0.3140096618357488</v>
      </c>
      <c r="G964"/>
    </row>
    <row r="965" spans="1:7">
      <c r="A965" s="260" t="s">
        <v>309</v>
      </c>
      <c r="B965" s="227"/>
      <c r="C965" s="91">
        <v>0</v>
      </c>
      <c r="D965" s="92">
        <f t="shared" si="12"/>
        <v>0</v>
      </c>
      <c r="E965" s="84">
        <v>9</v>
      </c>
      <c r="F965" s="93">
        <f t="shared" si="12"/>
        <v>4.3478260869565216E-2</v>
      </c>
      <c r="G965"/>
    </row>
    <row r="966" spans="1:7">
      <c r="A966" s="287" t="s">
        <v>203</v>
      </c>
      <c r="B966" s="227"/>
      <c r="C966" s="91">
        <v>0</v>
      </c>
      <c r="D966" s="92">
        <f t="shared" si="12"/>
        <v>0</v>
      </c>
      <c r="E966" s="184">
        <v>14</v>
      </c>
      <c r="F966" s="93">
        <f t="shared" si="12"/>
        <v>6.7632850241545889E-2</v>
      </c>
      <c r="G966"/>
    </row>
    <row r="967" spans="1:7" ht="16" customHeight="1">
      <c r="A967" s="290" t="s">
        <v>337</v>
      </c>
      <c r="B967" s="291"/>
      <c r="C967" s="163">
        <v>29</v>
      </c>
      <c r="D967" s="164"/>
      <c r="E967" s="165">
        <v>207</v>
      </c>
      <c r="F967" s="166"/>
      <c r="G967"/>
    </row>
    <row r="968" spans="1:7">
      <c r="A968" s="205" t="s">
        <v>397</v>
      </c>
      <c r="B968" s="206"/>
      <c r="C968" s="206"/>
      <c r="D968" s="206"/>
      <c r="E968" s="206"/>
      <c r="F968" s="207"/>
      <c r="G968"/>
    </row>
    <row r="969" spans="1:7">
      <c r="A969" s="306" t="s">
        <v>1</v>
      </c>
      <c r="B969" s="271"/>
      <c r="C969" s="88">
        <v>19</v>
      </c>
      <c r="D969" s="89">
        <v>0.65500000000000003</v>
      </c>
      <c r="E969" s="85">
        <v>127</v>
      </c>
      <c r="F969" s="90">
        <v>0.61399999999999999</v>
      </c>
      <c r="G969"/>
    </row>
    <row r="970" spans="1:7">
      <c r="A970" s="305">
        <v>1</v>
      </c>
      <c r="B970" s="312"/>
      <c r="C970" s="100">
        <v>2</v>
      </c>
      <c r="D970" s="101">
        <v>6.9000000000000006E-2</v>
      </c>
      <c r="E970" s="78">
        <v>22</v>
      </c>
      <c r="F970" s="102">
        <v>0.106</v>
      </c>
      <c r="G970"/>
    </row>
    <row r="971" spans="1:7">
      <c r="A971" s="305">
        <v>2</v>
      </c>
      <c r="B971" s="262"/>
      <c r="C971" s="91">
        <v>3</v>
      </c>
      <c r="D971" s="92">
        <v>0.10299999999999999</v>
      </c>
      <c r="E971" s="84">
        <v>13</v>
      </c>
      <c r="F971" s="93">
        <v>6.3E-2</v>
      </c>
      <c r="G971"/>
    </row>
    <row r="972" spans="1:7">
      <c r="A972" s="305">
        <v>3</v>
      </c>
      <c r="B972" s="262"/>
      <c r="C972" s="91">
        <v>1</v>
      </c>
      <c r="D972" s="92">
        <v>3.4000000000000002E-2</v>
      </c>
      <c r="E972" s="84">
        <v>10</v>
      </c>
      <c r="F972" s="93">
        <v>4.8000000000000001E-2</v>
      </c>
      <c r="G972"/>
    </row>
    <row r="973" spans="1:7">
      <c r="A973" s="305">
        <v>4</v>
      </c>
      <c r="B973" s="262"/>
      <c r="C973" s="91">
        <v>1</v>
      </c>
      <c r="D973" s="92">
        <v>3.4000000000000002E-2</v>
      </c>
      <c r="E973" s="84">
        <v>4</v>
      </c>
      <c r="F973" s="93">
        <v>1.9E-2</v>
      </c>
      <c r="G973"/>
    </row>
    <row r="974" spans="1:7">
      <c r="A974" s="305">
        <v>5</v>
      </c>
      <c r="B974" s="262"/>
      <c r="C974" s="91">
        <v>0</v>
      </c>
      <c r="D974" s="92">
        <v>0</v>
      </c>
      <c r="E974" s="84">
        <v>5</v>
      </c>
      <c r="F974" s="93">
        <v>2.4E-2</v>
      </c>
      <c r="G974"/>
    </row>
    <row r="975" spans="1:7">
      <c r="A975" s="305">
        <v>6</v>
      </c>
      <c r="B975" s="262"/>
      <c r="C975" s="91">
        <v>1</v>
      </c>
      <c r="D975" s="92">
        <v>3.4000000000000002E-2</v>
      </c>
      <c r="E975" s="84">
        <v>7</v>
      </c>
      <c r="F975" s="93">
        <v>3.4000000000000002E-2</v>
      </c>
      <c r="G975"/>
    </row>
    <row r="976" spans="1:7">
      <c r="A976" s="305">
        <v>7</v>
      </c>
      <c r="B976" s="262"/>
      <c r="C976" s="91">
        <v>0</v>
      </c>
      <c r="D976" s="92">
        <v>0</v>
      </c>
      <c r="E976" s="84">
        <v>2</v>
      </c>
      <c r="F976" s="93">
        <v>0.01</v>
      </c>
      <c r="G976"/>
    </row>
    <row r="977" spans="1:7">
      <c r="A977" s="305">
        <v>8</v>
      </c>
      <c r="B977" s="262"/>
      <c r="C977" s="91">
        <v>0</v>
      </c>
      <c r="D977" s="92">
        <v>0</v>
      </c>
      <c r="E977" s="84">
        <v>2</v>
      </c>
      <c r="F977" s="93">
        <v>0.01</v>
      </c>
      <c r="G977"/>
    </row>
    <row r="978" spans="1:7">
      <c r="A978" s="305">
        <v>9</v>
      </c>
      <c r="B978" s="262"/>
      <c r="C978" s="91">
        <v>0</v>
      </c>
      <c r="D978" s="92">
        <v>0</v>
      </c>
      <c r="E978" s="84">
        <v>0</v>
      </c>
      <c r="F978" s="93">
        <v>0</v>
      </c>
      <c r="G978"/>
    </row>
    <row r="979" spans="1:7">
      <c r="A979" s="305" t="s">
        <v>14</v>
      </c>
      <c r="B979" s="262"/>
      <c r="C979" s="91">
        <v>2</v>
      </c>
      <c r="D979" s="92">
        <v>6.9000000000000006E-2</v>
      </c>
      <c r="E979" s="84">
        <v>15</v>
      </c>
      <c r="F979" s="93">
        <v>7.1999999999999995E-2</v>
      </c>
      <c r="G979"/>
    </row>
    <row r="980" spans="1:7">
      <c r="A980" s="224" t="s">
        <v>0</v>
      </c>
      <c r="B980" s="225"/>
      <c r="C980" s="97">
        <v>29</v>
      </c>
      <c r="D980" s="98">
        <v>1</v>
      </c>
      <c r="E980" s="86">
        <v>207</v>
      </c>
      <c r="F980" s="99">
        <v>1</v>
      </c>
      <c r="G980"/>
    </row>
    <row r="981" spans="1:7" ht="48" customHeight="1">
      <c r="A981" s="249" t="s">
        <v>485</v>
      </c>
      <c r="B981" s="250"/>
      <c r="C981" s="250"/>
      <c r="D981" s="250"/>
      <c r="E981" s="250"/>
      <c r="F981" s="251"/>
      <c r="G981"/>
    </row>
    <row r="982" spans="1:7">
      <c r="A982" s="306" t="s">
        <v>1</v>
      </c>
      <c r="B982" s="271"/>
      <c r="C982" s="88">
        <v>0</v>
      </c>
      <c r="D982" s="89">
        <v>0</v>
      </c>
      <c r="E982" s="85">
        <v>5</v>
      </c>
      <c r="F982" s="90">
        <v>6.0999999999999999E-2</v>
      </c>
      <c r="G982"/>
    </row>
    <row r="983" spans="1:7">
      <c r="A983" s="313" t="s">
        <v>315</v>
      </c>
      <c r="B983" s="314"/>
      <c r="C983" s="100">
        <v>3</v>
      </c>
      <c r="D983" s="101">
        <v>0.3</v>
      </c>
      <c r="E983" s="78">
        <v>10</v>
      </c>
      <c r="F983" s="102">
        <v>0.122</v>
      </c>
      <c r="G983"/>
    </row>
    <row r="984" spans="1:7">
      <c r="A984" s="305">
        <v>2</v>
      </c>
      <c r="B984" s="262"/>
      <c r="C984" s="91">
        <v>0</v>
      </c>
      <c r="D984" s="92">
        <v>0</v>
      </c>
      <c r="E984" s="84">
        <v>3</v>
      </c>
      <c r="F984" s="93">
        <v>3.6999999999999998E-2</v>
      </c>
      <c r="G984"/>
    </row>
    <row r="985" spans="1:7">
      <c r="A985" s="305">
        <v>3</v>
      </c>
      <c r="B985" s="262"/>
      <c r="C985" s="91">
        <v>1</v>
      </c>
      <c r="D985" s="92">
        <v>0.1</v>
      </c>
      <c r="E985" s="84">
        <v>3</v>
      </c>
      <c r="F985" s="93">
        <v>3.6999999999999998E-2</v>
      </c>
      <c r="G985"/>
    </row>
    <row r="986" spans="1:7">
      <c r="A986" s="305">
        <v>4</v>
      </c>
      <c r="B986" s="262"/>
      <c r="C986" s="91">
        <v>0</v>
      </c>
      <c r="D986" s="92">
        <v>0</v>
      </c>
      <c r="E986" s="84">
        <v>0</v>
      </c>
      <c r="F986" s="93">
        <v>0</v>
      </c>
      <c r="G986"/>
    </row>
    <row r="987" spans="1:7">
      <c r="A987" s="305">
        <v>5</v>
      </c>
      <c r="B987" s="262"/>
      <c r="C987" s="91">
        <v>0</v>
      </c>
      <c r="D987" s="92">
        <v>0</v>
      </c>
      <c r="E987" s="84">
        <v>0</v>
      </c>
      <c r="F987" s="93">
        <v>0</v>
      </c>
      <c r="G987"/>
    </row>
    <row r="988" spans="1:7">
      <c r="A988" s="305">
        <v>6</v>
      </c>
      <c r="B988" s="262"/>
      <c r="C988" s="91">
        <v>1</v>
      </c>
      <c r="D988" s="92">
        <v>0.1</v>
      </c>
      <c r="E988" s="84">
        <v>0</v>
      </c>
      <c r="F988" s="93">
        <v>0</v>
      </c>
      <c r="G988"/>
    </row>
    <row r="989" spans="1:7">
      <c r="A989" s="305">
        <v>7</v>
      </c>
      <c r="B989" s="262"/>
      <c r="C989" s="91">
        <v>0</v>
      </c>
      <c r="D989" s="92">
        <v>0</v>
      </c>
      <c r="E989" s="84">
        <v>0</v>
      </c>
      <c r="F989" s="93">
        <v>0</v>
      </c>
      <c r="G989"/>
    </row>
    <row r="990" spans="1:7">
      <c r="A990" s="305">
        <v>8</v>
      </c>
      <c r="B990" s="262"/>
      <c r="C990" s="91">
        <v>0</v>
      </c>
      <c r="D990" s="92">
        <v>0</v>
      </c>
      <c r="E990" s="84">
        <v>0</v>
      </c>
      <c r="F990" s="93">
        <v>0</v>
      </c>
      <c r="G990"/>
    </row>
    <row r="991" spans="1:7">
      <c r="A991" s="305">
        <v>9</v>
      </c>
      <c r="B991" s="262"/>
      <c r="C991" s="91">
        <v>0</v>
      </c>
      <c r="D991" s="92">
        <v>0</v>
      </c>
      <c r="E991" s="84">
        <v>0</v>
      </c>
      <c r="F991" s="93">
        <v>0</v>
      </c>
      <c r="G991"/>
    </row>
    <row r="992" spans="1:7">
      <c r="A992" s="307" t="s">
        <v>14</v>
      </c>
      <c r="B992" s="308"/>
      <c r="C992" s="91">
        <v>0</v>
      </c>
      <c r="D992" s="92">
        <v>0</v>
      </c>
      <c r="E992" s="120">
        <v>0</v>
      </c>
      <c r="F992" s="93">
        <v>0</v>
      </c>
      <c r="G992"/>
    </row>
    <row r="993" spans="1:7">
      <c r="A993" s="261" t="s">
        <v>314</v>
      </c>
      <c r="B993" s="262"/>
      <c r="C993" s="91">
        <v>5</v>
      </c>
      <c r="D993" s="92">
        <v>0.5</v>
      </c>
      <c r="E993" s="84">
        <v>61</v>
      </c>
      <c r="F993" s="93">
        <v>0.74399999999999999</v>
      </c>
      <c r="G993"/>
    </row>
    <row r="994" spans="1:7">
      <c r="A994" s="224" t="s">
        <v>0</v>
      </c>
      <c r="B994" s="225"/>
      <c r="C994" s="97">
        <v>10</v>
      </c>
      <c r="D994" s="98">
        <v>1</v>
      </c>
      <c r="E994" s="86">
        <v>82</v>
      </c>
      <c r="F994" s="99">
        <v>1</v>
      </c>
      <c r="G994"/>
    </row>
    <row r="995" spans="1:7" ht="32" customHeight="1">
      <c r="A995" s="205" t="s">
        <v>398</v>
      </c>
      <c r="B995" s="206"/>
      <c r="C995" s="206"/>
      <c r="D995" s="206"/>
      <c r="E995" s="206"/>
      <c r="F995" s="207"/>
      <c r="G995"/>
    </row>
    <row r="996" spans="1:7">
      <c r="A996" s="306" t="s">
        <v>77</v>
      </c>
      <c r="B996" s="271"/>
      <c r="C996" s="88">
        <v>22</v>
      </c>
      <c r="D996" s="89">
        <f>C996/C$1000</f>
        <v>0.7857142857142857</v>
      </c>
      <c r="E996" s="85">
        <v>156</v>
      </c>
      <c r="F996" s="90">
        <f>E996/E$1000</f>
        <v>0.78787878787878785</v>
      </c>
      <c r="G996"/>
    </row>
    <row r="997" spans="1:7">
      <c r="A997" s="261" t="s">
        <v>158</v>
      </c>
      <c r="B997" s="262"/>
      <c r="C997" s="91">
        <v>13</v>
      </c>
      <c r="D997" s="92">
        <f t="shared" ref="D997:F999" si="13">C997/C$1000</f>
        <v>0.4642857142857143</v>
      </c>
      <c r="E997" s="84">
        <v>124</v>
      </c>
      <c r="F997" s="93">
        <f t="shared" si="13"/>
        <v>0.6262626262626263</v>
      </c>
      <c r="G997"/>
    </row>
    <row r="998" spans="1:7">
      <c r="A998" s="261" t="s">
        <v>159</v>
      </c>
      <c r="B998" s="262"/>
      <c r="C998" s="91">
        <v>16</v>
      </c>
      <c r="D998" s="92">
        <f t="shared" si="13"/>
        <v>0.5714285714285714</v>
      </c>
      <c r="E998" s="84">
        <v>135</v>
      </c>
      <c r="F998" s="93">
        <f t="shared" si="13"/>
        <v>0.68181818181818177</v>
      </c>
      <c r="G998"/>
    </row>
    <row r="999" spans="1:7">
      <c r="A999" s="261" t="s">
        <v>160</v>
      </c>
      <c r="B999" s="262"/>
      <c r="C999" s="91">
        <v>24</v>
      </c>
      <c r="D999" s="92">
        <f t="shared" si="13"/>
        <v>0.8571428571428571</v>
      </c>
      <c r="E999" s="84">
        <v>164</v>
      </c>
      <c r="F999" s="93">
        <f t="shared" si="13"/>
        <v>0.82828282828282829</v>
      </c>
      <c r="G999"/>
    </row>
    <row r="1000" spans="1:7">
      <c r="A1000" s="290" t="s">
        <v>337</v>
      </c>
      <c r="B1000" s="291"/>
      <c r="C1000" s="163">
        <v>28</v>
      </c>
      <c r="D1000" s="164"/>
      <c r="E1000" s="165">
        <v>198</v>
      </c>
      <c r="F1000" s="166"/>
      <c r="G1000"/>
    </row>
    <row r="1001" spans="1:7" s="80" customFormat="1" ht="32" customHeight="1">
      <c r="A1001" s="254" t="s">
        <v>399</v>
      </c>
      <c r="B1001" s="255"/>
      <c r="C1001" s="255"/>
      <c r="D1001" s="255"/>
      <c r="E1001" s="255"/>
      <c r="F1001" s="256"/>
    </row>
    <row r="1002" spans="1:7">
      <c r="A1002" s="249" t="s">
        <v>402</v>
      </c>
      <c r="B1002" s="250"/>
      <c r="C1002" s="250"/>
      <c r="D1002" s="250"/>
      <c r="E1002" s="250"/>
      <c r="F1002" s="251"/>
      <c r="G1002"/>
    </row>
    <row r="1003" spans="1:7" ht="32" customHeight="1">
      <c r="A1003" s="309" t="s">
        <v>204</v>
      </c>
      <c r="B1003" s="271"/>
      <c r="C1003" s="88">
        <v>20</v>
      </c>
      <c r="D1003" s="89">
        <f>C1003/C$1014</f>
        <v>0.14492753623188406</v>
      </c>
      <c r="E1003" s="85">
        <v>141</v>
      </c>
      <c r="F1003" s="90">
        <f>E1003/E$1014</f>
        <v>0.15443592552026286</v>
      </c>
      <c r="G1003"/>
    </row>
    <row r="1004" spans="1:7" ht="32" customHeight="1">
      <c r="A1004" s="305" t="s">
        <v>205</v>
      </c>
      <c r="B1004" s="262"/>
      <c r="C1004" s="91">
        <v>9</v>
      </c>
      <c r="D1004" s="92">
        <f t="shared" ref="D1004:F1013" si="14">C1004/C$1014</f>
        <v>6.5217391304347824E-2</v>
      </c>
      <c r="E1004" s="84">
        <v>119</v>
      </c>
      <c r="F1004" s="93">
        <f t="shared" si="14"/>
        <v>0.13033953997809419</v>
      </c>
      <c r="G1004"/>
    </row>
    <row r="1005" spans="1:7" ht="32" customHeight="1">
      <c r="A1005" s="305" t="s">
        <v>206</v>
      </c>
      <c r="B1005" s="262"/>
      <c r="C1005" s="91">
        <v>13</v>
      </c>
      <c r="D1005" s="92">
        <f t="shared" si="14"/>
        <v>9.420289855072464E-2</v>
      </c>
      <c r="E1005" s="84">
        <v>49</v>
      </c>
      <c r="F1005" s="93">
        <f t="shared" si="14"/>
        <v>5.3669222343921137E-2</v>
      </c>
      <c r="G1005"/>
    </row>
    <row r="1006" spans="1:7" ht="32" customHeight="1">
      <c r="A1006" s="305" t="s">
        <v>207</v>
      </c>
      <c r="B1006" s="262"/>
      <c r="C1006" s="91">
        <v>6</v>
      </c>
      <c r="D1006" s="92">
        <f t="shared" si="14"/>
        <v>4.3478260869565216E-2</v>
      </c>
      <c r="E1006" s="84">
        <v>63</v>
      </c>
      <c r="F1006" s="93">
        <f t="shared" si="14"/>
        <v>6.9003285870755757E-2</v>
      </c>
      <c r="G1006"/>
    </row>
    <row r="1007" spans="1:7" ht="30" customHeight="1">
      <c r="A1007" s="305" t="s">
        <v>208</v>
      </c>
      <c r="B1007" s="262"/>
      <c r="C1007" s="91">
        <v>1</v>
      </c>
      <c r="D1007" s="92">
        <f t="shared" si="14"/>
        <v>7.246376811594203E-3</v>
      </c>
      <c r="E1007" s="84">
        <v>9</v>
      </c>
      <c r="F1007" s="93">
        <f t="shared" si="14"/>
        <v>9.8576122672508221E-3</v>
      </c>
      <c r="G1007"/>
    </row>
    <row r="1008" spans="1:7">
      <c r="A1008" s="305" t="s">
        <v>209</v>
      </c>
      <c r="B1008" s="262"/>
      <c r="C1008" s="91">
        <v>17</v>
      </c>
      <c r="D1008" s="92">
        <f t="shared" si="14"/>
        <v>0.12318840579710146</v>
      </c>
      <c r="E1008" s="84">
        <v>77</v>
      </c>
      <c r="F1008" s="93">
        <f t="shared" si="14"/>
        <v>8.4337349397590355E-2</v>
      </c>
      <c r="G1008"/>
    </row>
    <row r="1009" spans="1:7">
      <c r="A1009" s="305" t="s">
        <v>210</v>
      </c>
      <c r="B1009" s="262"/>
      <c r="C1009" s="91">
        <v>5</v>
      </c>
      <c r="D1009" s="92">
        <f t="shared" si="14"/>
        <v>3.6231884057971016E-2</v>
      </c>
      <c r="E1009" s="84">
        <v>80</v>
      </c>
      <c r="F1009" s="93">
        <f t="shared" si="14"/>
        <v>8.7623220153340634E-2</v>
      </c>
      <c r="G1009"/>
    </row>
    <row r="1010" spans="1:7" ht="32" customHeight="1">
      <c r="A1010" s="305" t="s">
        <v>211</v>
      </c>
      <c r="B1010" s="262"/>
      <c r="C1010" s="91">
        <v>28</v>
      </c>
      <c r="D1010" s="92">
        <f t="shared" si="14"/>
        <v>0.20289855072463769</v>
      </c>
      <c r="E1010" s="84">
        <v>139</v>
      </c>
      <c r="F1010" s="93">
        <f t="shared" si="14"/>
        <v>0.15224534501642936</v>
      </c>
      <c r="G1010"/>
    </row>
    <row r="1011" spans="1:7" ht="32" customHeight="1">
      <c r="A1011" s="305" t="s">
        <v>212</v>
      </c>
      <c r="B1011" s="262"/>
      <c r="C1011" s="91">
        <v>9</v>
      </c>
      <c r="D1011" s="92">
        <f t="shared" si="14"/>
        <v>6.5217391304347824E-2</v>
      </c>
      <c r="E1011" s="84">
        <v>95</v>
      </c>
      <c r="F1011" s="93">
        <f t="shared" si="14"/>
        <v>0.10405257393209201</v>
      </c>
      <c r="G1011"/>
    </row>
    <row r="1012" spans="1:7" ht="32" customHeight="1">
      <c r="A1012" s="305" t="s">
        <v>213</v>
      </c>
      <c r="B1012" s="262"/>
      <c r="C1012" s="91">
        <v>61</v>
      </c>
      <c r="D1012" s="92">
        <f t="shared" si="14"/>
        <v>0.4420289855072464</v>
      </c>
      <c r="E1012" s="84">
        <v>282</v>
      </c>
      <c r="F1012" s="93">
        <f t="shared" si="14"/>
        <v>0.30887185104052572</v>
      </c>
      <c r="G1012"/>
    </row>
    <row r="1013" spans="1:7">
      <c r="A1013" s="320" t="s">
        <v>309</v>
      </c>
      <c r="B1013" s="321"/>
      <c r="C1013" s="94">
        <v>9</v>
      </c>
      <c r="D1013" s="95">
        <f t="shared" si="14"/>
        <v>6.5217391304347824E-2</v>
      </c>
      <c r="E1013" s="121">
        <v>79</v>
      </c>
      <c r="F1013" s="96">
        <f t="shared" si="14"/>
        <v>8.6527929901423883E-2</v>
      </c>
      <c r="G1013"/>
    </row>
    <row r="1014" spans="1:7">
      <c r="A1014" s="290" t="s">
        <v>337</v>
      </c>
      <c r="B1014" s="291"/>
      <c r="C1014" s="163">
        <v>138</v>
      </c>
      <c r="D1014" s="164"/>
      <c r="E1014" s="165">
        <v>913</v>
      </c>
      <c r="F1014" s="166"/>
      <c r="G1014"/>
    </row>
    <row r="1015" spans="1:7">
      <c r="A1015" s="205" t="s">
        <v>403</v>
      </c>
      <c r="B1015" s="206"/>
      <c r="C1015" s="206"/>
      <c r="D1015" s="206"/>
      <c r="E1015" s="206"/>
      <c r="F1015" s="207"/>
      <c r="G1015"/>
    </row>
    <row r="1016" spans="1:7">
      <c r="A1016" s="306" t="s">
        <v>400</v>
      </c>
      <c r="B1016" s="271"/>
      <c r="C1016" s="88">
        <v>47</v>
      </c>
      <c r="D1016" s="89">
        <v>0.34599999999999997</v>
      </c>
      <c r="E1016" s="85">
        <v>293</v>
      </c>
      <c r="F1016" s="90">
        <v>0.32200000000000001</v>
      </c>
      <c r="G1016"/>
    </row>
    <row r="1017" spans="1:7">
      <c r="A1017" s="261" t="s">
        <v>401</v>
      </c>
      <c r="B1017" s="262"/>
      <c r="C1017" s="91">
        <v>89</v>
      </c>
      <c r="D1017" s="92">
        <v>0.65400000000000003</v>
      </c>
      <c r="E1017" s="84">
        <v>612</v>
      </c>
      <c r="F1017" s="93">
        <v>0.67300000000000004</v>
      </c>
      <c r="G1017"/>
    </row>
    <row r="1018" spans="1:7">
      <c r="A1018" s="305" t="s">
        <v>214</v>
      </c>
      <c r="B1018" s="262"/>
      <c r="C1018" s="91">
        <v>0</v>
      </c>
      <c r="D1018" s="92">
        <v>0</v>
      </c>
      <c r="E1018" s="84">
        <v>5</v>
      </c>
      <c r="F1018" s="93">
        <v>5.0000000000000001E-3</v>
      </c>
      <c r="G1018"/>
    </row>
    <row r="1019" spans="1:7">
      <c r="A1019" s="224" t="s">
        <v>0</v>
      </c>
      <c r="B1019" s="225"/>
      <c r="C1019" s="97">
        <v>136</v>
      </c>
      <c r="D1019" s="98">
        <v>1</v>
      </c>
      <c r="E1019" s="86">
        <v>910</v>
      </c>
      <c r="F1019" s="99">
        <v>1</v>
      </c>
      <c r="G1019"/>
    </row>
    <row r="1020" spans="1:7">
      <c r="A1020" s="205" t="s">
        <v>404</v>
      </c>
      <c r="B1020" s="206"/>
      <c r="C1020" s="206"/>
      <c r="D1020" s="206"/>
      <c r="E1020" s="206"/>
      <c r="F1020" s="207"/>
      <c r="G1020"/>
    </row>
    <row r="1021" spans="1:7">
      <c r="A1021" s="309" t="s">
        <v>215</v>
      </c>
      <c r="B1021" s="271"/>
      <c r="C1021" s="88">
        <v>131</v>
      </c>
      <c r="D1021" s="89">
        <v>0.94899999999999995</v>
      </c>
      <c r="E1021" s="85">
        <v>877</v>
      </c>
      <c r="F1021" s="90">
        <v>0.96199999999999997</v>
      </c>
      <c r="G1021"/>
    </row>
    <row r="1022" spans="1:7">
      <c r="A1022" s="305" t="s">
        <v>216</v>
      </c>
      <c r="B1022" s="262"/>
      <c r="C1022" s="91">
        <v>0</v>
      </c>
      <c r="D1022" s="92">
        <v>0</v>
      </c>
      <c r="E1022" s="84">
        <v>9</v>
      </c>
      <c r="F1022" s="93">
        <v>0.01</v>
      </c>
      <c r="G1022"/>
    </row>
    <row r="1023" spans="1:7">
      <c r="A1023" s="305" t="s">
        <v>217</v>
      </c>
      <c r="B1023" s="262"/>
      <c r="C1023" s="91">
        <v>7</v>
      </c>
      <c r="D1023" s="92">
        <v>5.0999999999999997E-2</v>
      </c>
      <c r="E1023" s="84">
        <v>26</v>
      </c>
      <c r="F1023" s="93">
        <v>2.9000000000000001E-2</v>
      </c>
      <c r="G1023"/>
    </row>
    <row r="1024" spans="1:7">
      <c r="A1024" s="224" t="s">
        <v>0</v>
      </c>
      <c r="B1024" s="225"/>
      <c r="C1024" s="97">
        <v>138</v>
      </c>
      <c r="D1024" s="98">
        <v>1</v>
      </c>
      <c r="E1024" s="86">
        <v>912</v>
      </c>
      <c r="F1024" s="99">
        <v>1</v>
      </c>
      <c r="G1024"/>
    </row>
    <row r="1025" spans="1:7">
      <c r="A1025" s="205" t="s">
        <v>405</v>
      </c>
      <c r="B1025" s="206"/>
      <c r="C1025" s="206"/>
      <c r="D1025" s="206"/>
      <c r="E1025" s="206"/>
      <c r="F1025" s="207"/>
      <c r="G1025"/>
    </row>
    <row r="1026" spans="1:7">
      <c r="A1026" s="309" t="s">
        <v>3</v>
      </c>
      <c r="B1026" s="271"/>
      <c r="C1026" s="88">
        <v>133</v>
      </c>
      <c r="D1026" s="89">
        <v>0.96399999999999997</v>
      </c>
      <c r="E1026" s="85">
        <v>894</v>
      </c>
      <c r="F1026" s="90">
        <v>0.98099999999999998</v>
      </c>
      <c r="G1026"/>
    </row>
    <row r="1027" spans="1:7">
      <c r="A1027" s="305" t="s">
        <v>4</v>
      </c>
      <c r="B1027" s="262"/>
      <c r="C1027" s="91">
        <v>5</v>
      </c>
      <c r="D1027" s="92">
        <v>3.5999999999999997E-2</v>
      </c>
      <c r="E1027" s="84">
        <v>17</v>
      </c>
      <c r="F1027" s="93">
        <v>1.9E-2</v>
      </c>
      <c r="G1027"/>
    </row>
    <row r="1028" spans="1:7">
      <c r="A1028" s="224" t="s">
        <v>0</v>
      </c>
      <c r="B1028" s="225"/>
      <c r="C1028" s="97">
        <v>138</v>
      </c>
      <c r="D1028" s="98">
        <v>1</v>
      </c>
      <c r="E1028" s="86">
        <v>911</v>
      </c>
      <c r="F1028" s="99">
        <v>1</v>
      </c>
      <c r="G1028"/>
    </row>
    <row r="1029" spans="1:7">
      <c r="A1029" s="205" t="s">
        <v>406</v>
      </c>
      <c r="B1029" s="206"/>
      <c r="C1029" s="206"/>
      <c r="D1029" s="206"/>
      <c r="E1029" s="206"/>
      <c r="F1029" s="207"/>
      <c r="G1029"/>
    </row>
    <row r="1030" spans="1:7">
      <c r="A1030" s="310" t="s">
        <v>3</v>
      </c>
      <c r="B1030" s="271"/>
      <c r="C1030" s="88">
        <v>3</v>
      </c>
      <c r="D1030" s="89">
        <v>2.1999999999999999E-2</v>
      </c>
      <c r="E1030" s="85">
        <v>90</v>
      </c>
      <c r="F1030" s="90">
        <v>9.9000000000000005E-2</v>
      </c>
      <c r="G1030"/>
    </row>
    <row r="1031" spans="1:7">
      <c r="A1031" s="311" t="s">
        <v>4</v>
      </c>
      <c r="B1031" s="262"/>
      <c r="C1031" s="91">
        <v>135</v>
      </c>
      <c r="D1031" s="92">
        <v>0.97799999999999998</v>
      </c>
      <c r="E1031" s="84">
        <v>817</v>
      </c>
      <c r="F1031" s="93">
        <v>0.90100000000000002</v>
      </c>
      <c r="G1031"/>
    </row>
    <row r="1032" spans="1:7">
      <c r="A1032" s="224" t="s">
        <v>0</v>
      </c>
      <c r="B1032" s="225"/>
      <c r="C1032" s="97">
        <v>138</v>
      </c>
      <c r="D1032" s="98">
        <v>1</v>
      </c>
      <c r="E1032" s="86">
        <v>907</v>
      </c>
      <c r="F1032" s="99">
        <v>1</v>
      </c>
      <c r="G1032"/>
    </row>
    <row r="1033" spans="1:7">
      <c r="A1033" s="205" t="s">
        <v>407</v>
      </c>
      <c r="B1033" s="206"/>
      <c r="C1033" s="206"/>
      <c r="D1033" s="206"/>
      <c r="E1033" s="206"/>
      <c r="F1033" s="207"/>
      <c r="G1033"/>
    </row>
    <row r="1034" spans="1:7">
      <c r="A1034" s="309" t="s">
        <v>16</v>
      </c>
      <c r="B1034" s="271"/>
      <c r="C1034" s="88">
        <v>1</v>
      </c>
      <c r="D1034" s="89">
        <f>C1034/C$1039</f>
        <v>7.2992700729927005E-3</v>
      </c>
      <c r="E1034" s="85">
        <v>13</v>
      </c>
      <c r="F1034" s="90">
        <f>E1034/E$1039</f>
        <v>1.4857142857142857E-2</v>
      </c>
      <c r="G1034"/>
    </row>
    <row r="1035" spans="1:7">
      <c r="A1035" s="261" t="s">
        <v>8</v>
      </c>
      <c r="B1035" s="262"/>
      <c r="C1035" s="91">
        <v>5</v>
      </c>
      <c r="D1035" s="92">
        <f t="shared" ref="D1035:F1038" si="15">C1035/C$1039</f>
        <v>3.6496350364963501E-2</v>
      </c>
      <c r="E1035" s="84">
        <v>55</v>
      </c>
      <c r="F1035" s="93">
        <f t="shared" si="15"/>
        <v>6.2857142857142861E-2</v>
      </c>
      <c r="G1035"/>
    </row>
    <row r="1036" spans="1:7">
      <c r="A1036" s="261" t="s">
        <v>9</v>
      </c>
      <c r="B1036" s="262"/>
      <c r="C1036" s="91">
        <v>8</v>
      </c>
      <c r="D1036" s="92">
        <f t="shared" si="15"/>
        <v>5.8394160583941604E-2</v>
      </c>
      <c r="E1036" s="84">
        <v>32</v>
      </c>
      <c r="F1036" s="93">
        <f t="shared" si="15"/>
        <v>3.6571428571428574E-2</v>
      </c>
      <c r="G1036"/>
    </row>
    <row r="1037" spans="1:7">
      <c r="A1037" s="305" t="s">
        <v>10</v>
      </c>
      <c r="B1037" s="262"/>
      <c r="C1037" s="91">
        <v>0</v>
      </c>
      <c r="D1037" s="92">
        <f t="shared" si="15"/>
        <v>0</v>
      </c>
      <c r="E1037" s="84">
        <v>7</v>
      </c>
      <c r="F1037" s="93">
        <f t="shared" si="15"/>
        <v>8.0000000000000002E-3</v>
      </c>
      <c r="G1037"/>
    </row>
    <row r="1038" spans="1:7">
      <c r="A1038" s="305" t="s">
        <v>2</v>
      </c>
      <c r="B1038" s="262"/>
      <c r="C1038" s="91">
        <v>125</v>
      </c>
      <c r="D1038" s="92">
        <f t="shared" si="15"/>
        <v>0.91240875912408759</v>
      </c>
      <c r="E1038" s="84">
        <v>812</v>
      </c>
      <c r="F1038" s="93">
        <f t="shared" si="15"/>
        <v>0.92800000000000005</v>
      </c>
      <c r="G1038"/>
    </row>
    <row r="1039" spans="1:7">
      <c r="A1039" s="290" t="s">
        <v>337</v>
      </c>
      <c r="B1039" s="291"/>
      <c r="C1039" s="163">
        <v>137</v>
      </c>
      <c r="D1039" s="164"/>
      <c r="E1039" s="165">
        <v>875</v>
      </c>
      <c r="F1039" s="166"/>
      <c r="G1039"/>
    </row>
    <row r="1040" spans="1:7">
      <c r="A1040" s="205" t="s">
        <v>408</v>
      </c>
      <c r="B1040" s="206"/>
      <c r="C1040" s="206"/>
      <c r="D1040" s="206"/>
      <c r="E1040" s="206"/>
      <c r="F1040" s="207"/>
      <c r="G1040"/>
    </row>
    <row r="1041" spans="1:7">
      <c r="A1041" s="309" t="s">
        <v>3</v>
      </c>
      <c r="B1041" s="271"/>
      <c r="C1041" s="88">
        <v>124</v>
      </c>
      <c r="D1041" s="89">
        <v>0.89900000000000002</v>
      </c>
      <c r="E1041" s="85">
        <v>874</v>
      </c>
      <c r="F1041" s="90">
        <v>0.95499999999999996</v>
      </c>
      <c r="G1041"/>
    </row>
    <row r="1042" spans="1:7">
      <c r="A1042" s="305" t="s">
        <v>4</v>
      </c>
      <c r="B1042" s="262"/>
      <c r="C1042" s="91">
        <v>14</v>
      </c>
      <c r="D1042" s="92">
        <v>0.10100000000000001</v>
      </c>
      <c r="E1042" s="84">
        <v>41</v>
      </c>
      <c r="F1042" s="93">
        <v>4.4999999999999998E-2</v>
      </c>
      <c r="G1042"/>
    </row>
    <row r="1043" spans="1:7">
      <c r="A1043" s="224" t="s">
        <v>0</v>
      </c>
      <c r="B1043" s="225"/>
      <c r="C1043" s="97">
        <v>138</v>
      </c>
      <c r="D1043" s="98">
        <v>1</v>
      </c>
      <c r="E1043" s="86">
        <v>915</v>
      </c>
      <c r="F1043" s="99">
        <v>1</v>
      </c>
      <c r="G1043"/>
    </row>
    <row r="1044" spans="1:7" ht="32" customHeight="1">
      <c r="A1044" s="205" t="s">
        <v>447</v>
      </c>
      <c r="B1044" s="318"/>
      <c r="C1044" s="318"/>
      <c r="D1044" s="318"/>
      <c r="E1044" s="318"/>
      <c r="F1044" s="319"/>
      <c r="G1044"/>
    </row>
    <row r="1045" spans="1:7" ht="15.75" customHeight="1">
      <c r="A1045" s="212" t="s">
        <v>441</v>
      </c>
      <c r="B1045" s="153" t="s">
        <v>411</v>
      </c>
      <c r="C1045" s="154">
        <v>9</v>
      </c>
      <c r="D1045" s="155">
        <v>7.3999999999999996E-2</v>
      </c>
      <c r="E1045" s="153">
        <v>36</v>
      </c>
      <c r="F1045" s="156">
        <v>4.2999999999999997E-2</v>
      </c>
      <c r="G1045"/>
    </row>
    <row r="1046" spans="1:7">
      <c r="A1046" s="213"/>
      <c r="B1046" s="142" t="s">
        <v>5</v>
      </c>
      <c r="C1046" s="140">
        <v>21</v>
      </c>
      <c r="D1046" s="141">
        <v>0.17399999999999999</v>
      </c>
      <c r="E1046" s="142">
        <v>163</v>
      </c>
      <c r="F1046" s="143">
        <v>0.19500000000000001</v>
      </c>
      <c r="G1046"/>
    </row>
    <row r="1047" spans="1:7">
      <c r="A1047" s="213"/>
      <c r="B1047" s="142" t="s">
        <v>13</v>
      </c>
      <c r="C1047" s="140">
        <v>46</v>
      </c>
      <c r="D1047" s="141">
        <v>0.38</v>
      </c>
      <c r="E1047" s="142">
        <v>321</v>
      </c>
      <c r="F1047" s="143">
        <v>0.38400000000000001</v>
      </c>
      <c r="G1047"/>
    </row>
    <row r="1048" spans="1:7">
      <c r="A1048" s="213"/>
      <c r="B1048" s="142" t="s">
        <v>412</v>
      </c>
      <c r="C1048" s="140">
        <v>45</v>
      </c>
      <c r="D1048" s="141">
        <v>0.372</v>
      </c>
      <c r="E1048" s="142">
        <v>316</v>
      </c>
      <c r="F1048" s="143">
        <v>0.378</v>
      </c>
      <c r="G1048"/>
    </row>
    <row r="1049" spans="1:7">
      <c r="A1049" s="214"/>
      <c r="B1049" s="157" t="s">
        <v>0</v>
      </c>
      <c r="C1049" s="145">
        <v>121</v>
      </c>
      <c r="D1049" s="146">
        <v>1</v>
      </c>
      <c r="E1049" s="147">
        <v>836</v>
      </c>
      <c r="F1049" s="148">
        <v>1</v>
      </c>
      <c r="G1049"/>
    </row>
    <row r="1050" spans="1:7">
      <c r="A1050" s="212" t="s">
        <v>446</v>
      </c>
      <c r="B1050" s="153" t="s">
        <v>411</v>
      </c>
      <c r="C1050" s="154">
        <v>11</v>
      </c>
      <c r="D1050" s="155">
        <v>8.7999999999999995E-2</v>
      </c>
      <c r="E1050" s="153">
        <v>64</v>
      </c>
      <c r="F1050" s="156">
        <v>7.3999999999999996E-2</v>
      </c>
      <c r="G1050"/>
    </row>
    <row r="1051" spans="1:7">
      <c r="A1051" s="213"/>
      <c r="B1051" s="142" t="s">
        <v>5</v>
      </c>
      <c r="C1051" s="140">
        <v>25</v>
      </c>
      <c r="D1051" s="141">
        <v>0.2</v>
      </c>
      <c r="E1051" s="142">
        <v>186</v>
      </c>
      <c r="F1051" s="143">
        <v>0.215</v>
      </c>
      <c r="G1051"/>
    </row>
    <row r="1052" spans="1:7">
      <c r="A1052" s="213"/>
      <c r="B1052" s="142" t="s">
        <v>13</v>
      </c>
      <c r="C1052" s="140">
        <v>44</v>
      </c>
      <c r="D1052" s="141">
        <v>0.35199999999999998</v>
      </c>
      <c r="E1052" s="142">
        <v>338</v>
      </c>
      <c r="F1052" s="143">
        <v>0.39</v>
      </c>
      <c r="G1052"/>
    </row>
    <row r="1053" spans="1:7">
      <c r="A1053" s="213"/>
      <c r="B1053" s="142" t="s">
        <v>412</v>
      </c>
      <c r="C1053" s="140">
        <v>45</v>
      </c>
      <c r="D1053" s="141">
        <v>0.36</v>
      </c>
      <c r="E1053" s="142">
        <v>279</v>
      </c>
      <c r="F1053" s="143">
        <v>0.32200000000000001</v>
      </c>
      <c r="G1053"/>
    </row>
    <row r="1054" spans="1:7" s="83" customFormat="1" ht="15" customHeight="1">
      <c r="A1054" s="214"/>
      <c r="B1054" s="157" t="s">
        <v>0</v>
      </c>
      <c r="C1054" s="145">
        <v>125</v>
      </c>
      <c r="D1054" s="146">
        <v>1</v>
      </c>
      <c r="E1054" s="147">
        <v>867</v>
      </c>
      <c r="F1054" s="148">
        <v>1</v>
      </c>
    </row>
    <row r="1055" spans="1:7">
      <c r="A1055" s="212" t="s">
        <v>442</v>
      </c>
      <c r="B1055" s="153" t="s">
        <v>411</v>
      </c>
      <c r="C1055" s="154">
        <v>6</v>
      </c>
      <c r="D1055" s="155">
        <v>4.8000000000000001E-2</v>
      </c>
      <c r="E1055" s="153">
        <v>65</v>
      </c>
      <c r="F1055" s="156">
        <v>7.4999999999999997E-2</v>
      </c>
      <c r="G1055"/>
    </row>
    <row r="1056" spans="1:7">
      <c r="A1056" s="213"/>
      <c r="B1056" s="142" t="s">
        <v>5</v>
      </c>
      <c r="C1056" s="140">
        <v>25</v>
      </c>
      <c r="D1056" s="141">
        <v>0.2</v>
      </c>
      <c r="E1056" s="142">
        <v>199</v>
      </c>
      <c r="F1056" s="143">
        <v>0.23100000000000001</v>
      </c>
      <c r="G1056"/>
    </row>
    <row r="1057" spans="1:7">
      <c r="A1057" s="213"/>
      <c r="B1057" s="142" t="s">
        <v>13</v>
      </c>
      <c r="C1057" s="140">
        <v>41</v>
      </c>
      <c r="D1057" s="141">
        <v>0.32800000000000001</v>
      </c>
      <c r="E1057" s="142">
        <v>318</v>
      </c>
      <c r="F1057" s="143">
        <v>0.36899999999999999</v>
      </c>
      <c r="G1057"/>
    </row>
    <row r="1058" spans="1:7">
      <c r="A1058" s="213"/>
      <c r="B1058" s="142" t="s">
        <v>412</v>
      </c>
      <c r="C1058" s="140">
        <v>53</v>
      </c>
      <c r="D1058" s="141">
        <v>0.42399999999999999</v>
      </c>
      <c r="E1058" s="142">
        <v>279</v>
      </c>
      <c r="F1058" s="143">
        <v>0.32400000000000001</v>
      </c>
      <c r="G1058"/>
    </row>
    <row r="1059" spans="1:7">
      <c r="A1059" s="213"/>
      <c r="B1059" s="157" t="s">
        <v>0</v>
      </c>
      <c r="C1059" s="140">
        <v>125</v>
      </c>
      <c r="D1059" s="141">
        <v>1</v>
      </c>
      <c r="E1059" s="142">
        <v>861</v>
      </c>
      <c r="F1059" s="143">
        <v>1</v>
      </c>
      <c r="G1059"/>
    </row>
    <row r="1060" spans="1:7">
      <c r="A1060" s="212" t="s">
        <v>443</v>
      </c>
      <c r="B1060" s="153" t="s">
        <v>411</v>
      </c>
      <c r="C1060" s="154">
        <v>13</v>
      </c>
      <c r="D1060" s="155">
        <v>0.105</v>
      </c>
      <c r="E1060" s="153">
        <v>68</v>
      </c>
      <c r="F1060" s="156">
        <v>7.9000000000000001E-2</v>
      </c>
      <c r="G1060"/>
    </row>
    <row r="1061" spans="1:7">
      <c r="A1061" s="213"/>
      <c r="B1061" s="142" t="s">
        <v>5</v>
      </c>
      <c r="C1061" s="140">
        <v>23</v>
      </c>
      <c r="D1061" s="141">
        <v>0.185</v>
      </c>
      <c r="E1061" s="142">
        <v>189</v>
      </c>
      <c r="F1061" s="143">
        <v>0.219</v>
      </c>
      <c r="G1061"/>
    </row>
    <row r="1062" spans="1:7" ht="16" customHeight="1">
      <c r="A1062" s="213"/>
      <c r="B1062" s="142" t="s">
        <v>13</v>
      </c>
      <c r="C1062" s="140">
        <v>40</v>
      </c>
      <c r="D1062" s="141">
        <v>0.32300000000000001</v>
      </c>
      <c r="E1062" s="142">
        <v>321</v>
      </c>
      <c r="F1062" s="143">
        <v>0.372</v>
      </c>
      <c r="G1062"/>
    </row>
    <row r="1063" spans="1:7">
      <c r="A1063" s="213"/>
      <c r="B1063" s="142" t="s">
        <v>412</v>
      </c>
      <c r="C1063" s="140">
        <v>48</v>
      </c>
      <c r="D1063" s="141">
        <v>0.38700000000000001</v>
      </c>
      <c r="E1063" s="142">
        <v>284</v>
      </c>
      <c r="F1063" s="143">
        <v>0.32900000000000001</v>
      </c>
      <c r="G1063"/>
    </row>
    <row r="1064" spans="1:7">
      <c r="A1064" s="214"/>
      <c r="B1064" s="158" t="s">
        <v>0</v>
      </c>
      <c r="C1064" s="159">
        <v>124</v>
      </c>
      <c r="D1064" s="160">
        <v>1</v>
      </c>
      <c r="E1064" s="161">
        <v>862</v>
      </c>
      <c r="F1064" s="162">
        <v>1</v>
      </c>
      <c r="G1064"/>
    </row>
    <row r="1065" spans="1:7" ht="32" customHeight="1">
      <c r="A1065" s="205" t="s">
        <v>478</v>
      </c>
      <c r="B1065" s="318"/>
      <c r="C1065" s="318"/>
      <c r="D1065" s="318"/>
      <c r="E1065" s="318"/>
      <c r="F1065" s="319"/>
      <c r="G1065"/>
    </row>
    <row r="1066" spans="1:7">
      <c r="A1066" s="212" t="s">
        <v>444</v>
      </c>
      <c r="B1066" s="153" t="s">
        <v>411</v>
      </c>
      <c r="C1066" s="154">
        <v>28</v>
      </c>
      <c r="D1066" s="155">
        <v>0.224</v>
      </c>
      <c r="E1066" s="153">
        <v>204</v>
      </c>
      <c r="F1066" s="156">
        <v>0.23599999999999999</v>
      </c>
      <c r="G1066"/>
    </row>
    <row r="1067" spans="1:7">
      <c r="A1067" s="213"/>
      <c r="B1067" s="142" t="s">
        <v>5</v>
      </c>
      <c r="C1067" s="140">
        <v>34</v>
      </c>
      <c r="D1067" s="141">
        <v>0.27200000000000002</v>
      </c>
      <c r="E1067" s="142">
        <v>306</v>
      </c>
      <c r="F1067" s="143">
        <v>0.35499999999999998</v>
      </c>
      <c r="G1067"/>
    </row>
    <row r="1068" spans="1:7">
      <c r="A1068" s="213"/>
      <c r="B1068" s="142" t="s">
        <v>13</v>
      </c>
      <c r="C1068" s="140">
        <v>35</v>
      </c>
      <c r="D1068" s="141">
        <v>0.28000000000000003</v>
      </c>
      <c r="E1068" s="142">
        <v>204</v>
      </c>
      <c r="F1068" s="143">
        <v>0.23599999999999999</v>
      </c>
      <c r="G1068"/>
    </row>
    <row r="1069" spans="1:7">
      <c r="A1069" s="213"/>
      <c r="B1069" s="142" t="s">
        <v>412</v>
      </c>
      <c r="C1069" s="140">
        <v>28</v>
      </c>
      <c r="D1069" s="141">
        <v>0.224</v>
      </c>
      <c r="E1069" s="142">
        <v>149</v>
      </c>
      <c r="F1069" s="143">
        <v>0.17299999999999999</v>
      </c>
      <c r="G1069"/>
    </row>
    <row r="1070" spans="1:7">
      <c r="A1070" s="213"/>
      <c r="B1070" s="158" t="s">
        <v>0</v>
      </c>
      <c r="C1070" s="140">
        <v>125</v>
      </c>
      <c r="D1070" s="141">
        <v>1</v>
      </c>
      <c r="E1070" s="142">
        <v>863</v>
      </c>
      <c r="F1070" s="143">
        <v>1</v>
      </c>
      <c r="G1070"/>
    </row>
    <row r="1071" spans="1:7">
      <c r="A1071" s="212" t="s">
        <v>445</v>
      </c>
      <c r="B1071" s="153" t="s">
        <v>411</v>
      </c>
      <c r="C1071" s="154">
        <v>12</v>
      </c>
      <c r="D1071" s="155">
        <v>9.6000000000000002E-2</v>
      </c>
      <c r="E1071" s="153">
        <v>64</v>
      </c>
      <c r="F1071" s="156">
        <v>7.3999999999999996E-2</v>
      </c>
      <c r="G1071"/>
    </row>
    <row r="1072" spans="1:7">
      <c r="A1072" s="213"/>
      <c r="B1072" s="142" t="s">
        <v>5</v>
      </c>
      <c r="C1072" s="140">
        <v>19</v>
      </c>
      <c r="D1072" s="141">
        <v>0.152</v>
      </c>
      <c r="E1072" s="142">
        <v>187</v>
      </c>
      <c r="F1072" s="143">
        <v>0.217</v>
      </c>
      <c r="G1072"/>
    </row>
    <row r="1073" spans="1:7">
      <c r="A1073" s="213"/>
      <c r="B1073" s="142" t="s">
        <v>13</v>
      </c>
      <c r="C1073" s="140">
        <v>45</v>
      </c>
      <c r="D1073" s="141">
        <v>0.36</v>
      </c>
      <c r="E1073" s="142">
        <v>297</v>
      </c>
      <c r="F1073" s="143">
        <v>0.34499999999999997</v>
      </c>
      <c r="G1073"/>
    </row>
    <row r="1074" spans="1:7">
      <c r="A1074" s="213"/>
      <c r="B1074" s="142" t="s">
        <v>412</v>
      </c>
      <c r="C1074" s="140">
        <v>49</v>
      </c>
      <c r="D1074" s="141">
        <v>0.39200000000000002</v>
      </c>
      <c r="E1074" s="142">
        <v>314</v>
      </c>
      <c r="F1074" s="143">
        <v>0.36399999999999999</v>
      </c>
      <c r="G1074"/>
    </row>
    <row r="1075" spans="1:7">
      <c r="A1075" s="213"/>
      <c r="B1075" s="157" t="s">
        <v>0</v>
      </c>
      <c r="C1075" s="140">
        <v>125</v>
      </c>
      <c r="D1075" s="141">
        <v>1</v>
      </c>
      <c r="E1075" s="142">
        <v>862</v>
      </c>
      <c r="F1075" s="143">
        <v>1</v>
      </c>
      <c r="G1075"/>
    </row>
    <row r="1076" spans="1:7" ht="31" customHeight="1">
      <c r="A1076" s="205" t="s">
        <v>467</v>
      </c>
      <c r="B1076" s="206"/>
      <c r="C1076" s="206"/>
      <c r="D1076" s="206"/>
      <c r="E1076" s="206"/>
      <c r="F1076" s="207"/>
      <c r="G1076"/>
    </row>
    <row r="1077" spans="1:7">
      <c r="A1077" s="212" t="s">
        <v>410</v>
      </c>
      <c r="B1077" s="142" t="s">
        <v>436</v>
      </c>
      <c r="C1077" s="149">
        <v>84</v>
      </c>
      <c r="D1077" s="150">
        <v>0.67200000000000004</v>
      </c>
      <c r="E1077" s="151">
        <v>622</v>
      </c>
      <c r="F1077" s="152">
        <v>0.72399999999999998</v>
      </c>
      <c r="G1077"/>
    </row>
    <row r="1078" spans="1:7">
      <c r="A1078" s="213"/>
      <c r="B1078" s="142" t="s">
        <v>437</v>
      </c>
      <c r="C1078" s="140">
        <v>16</v>
      </c>
      <c r="D1078" s="141">
        <v>0.128</v>
      </c>
      <c r="E1078" s="142">
        <v>114</v>
      </c>
      <c r="F1078" s="143">
        <v>0.13300000000000001</v>
      </c>
      <c r="G1078"/>
    </row>
    <row r="1079" spans="1:7">
      <c r="A1079" s="213"/>
      <c r="B1079" s="142" t="s">
        <v>438</v>
      </c>
      <c r="C1079" s="140">
        <v>15</v>
      </c>
      <c r="D1079" s="141">
        <v>0.12</v>
      </c>
      <c r="E1079" s="142">
        <v>47</v>
      </c>
      <c r="F1079" s="143">
        <v>5.5E-2</v>
      </c>
      <c r="G1079"/>
    </row>
    <row r="1080" spans="1:7" ht="16" customHeight="1">
      <c r="A1080" s="213"/>
      <c r="B1080" s="142" t="s">
        <v>439</v>
      </c>
      <c r="C1080" s="140">
        <v>2</v>
      </c>
      <c r="D1080" s="141">
        <v>1.6E-2</v>
      </c>
      <c r="E1080" s="142">
        <v>32</v>
      </c>
      <c r="F1080" s="143">
        <v>3.6999999999999998E-2</v>
      </c>
      <c r="G1080"/>
    </row>
    <row r="1081" spans="1:7">
      <c r="A1081" s="213"/>
      <c r="B1081" s="142" t="s">
        <v>440</v>
      </c>
      <c r="C1081" s="140">
        <v>8</v>
      </c>
      <c r="D1081" s="141">
        <v>6.4000000000000001E-2</v>
      </c>
      <c r="E1081" s="142">
        <v>44</v>
      </c>
      <c r="F1081" s="143">
        <v>5.0999999999999997E-2</v>
      </c>
      <c r="G1081"/>
    </row>
    <row r="1082" spans="1:7">
      <c r="A1082" s="214"/>
      <c r="B1082" s="144" t="s">
        <v>0</v>
      </c>
      <c r="C1082" s="145">
        <v>125</v>
      </c>
      <c r="D1082" s="146">
        <v>1</v>
      </c>
      <c r="E1082" s="147">
        <v>859</v>
      </c>
      <c r="F1082" s="148">
        <v>1</v>
      </c>
      <c r="G1082"/>
    </row>
    <row r="1083" spans="1:7">
      <c r="A1083" s="212" t="s">
        <v>413</v>
      </c>
      <c r="B1083" s="142" t="s">
        <v>436</v>
      </c>
      <c r="C1083" s="149">
        <v>68</v>
      </c>
      <c r="D1083" s="150">
        <v>0.54800000000000004</v>
      </c>
      <c r="E1083" s="151">
        <v>558</v>
      </c>
      <c r="F1083" s="152">
        <v>0.64800000000000002</v>
      </c>
      <c r="G1083"/>
    </row>
    <row r="1084" spans="1:7">
      <c r="A1084" s="213"/>
      <c r="B1084" s="142" t="s">
        <v>437</v>
      </c>
      <c r="C1084" s="140">
        <v>7</v>
      </c>
      <c r="D1084" s="141">
        <v>5.6000000000000001E-2</v>
      </c>
      <c r="E1084" s="142">
        <v>44</v>
      </c>
      <c r="F1084" s="143">
        <v>5.0999999999999997E-2</v>
      </c>
      <c r="G1084"/>
    </row>
    <row r="1085" spans="1:7">
      <c r="A1085" s="213"/>
      <c r="B1085" s="142" t="s">
        <v>438</v>
      </c>
      <c r="C1085" s="140">
        <v>13</v>
      </c>
      <c r="D1085" s="141">
        <v>0.105</v>
      </c>
      <c r="E1085" s="142">
        <v>51</v>
      </c>
      <c r="F1085" s="143">
        <v>5.8999999999999997E-2</v>
      </c>
      <c r="G1085"/>
    </row>
    <row r="1086" spans="1:7">
      <c r="A1086" s="213"/>
      <c r="B1086" s="142" t="s">
        <v>439</v>
      </c>
      <c r="C1086" s="140">
        <v>7</v>
      </c>
      <c r="D1086" s="141">
        <v>5.6000000000000001E-2</v>
      </c>
      <c r="E1086" s="142">
        <v>39</v>
      </c>
      <c r="F1086" s="143">
        <v>4.4999999999999998E-2</v>
      </c>
      <c r="G1086"/>
    </row>
    <row r="1087" spans="1:7">
      <c r="A1087" s="213"/>
      <c r="B1087" s="142" t="s">
        <v>440</v>
      </c>
      <c r="C1087" s="140">
        <v>29</v>
      </c>
      <c r="D1087" s="141">
        <v>0.23400000000000001</v>
      </c>
      <c r="E1087" s="142">
        <v>169</v>
      </c>
      <c r="F1087" s="143">
        <v>0.19600000000000001</v>
      </c>
      <c r="G1087"/>
    </row>
    <row r="1088" spans="1:7">
      <c r="A1088" s="214"/>
      <c r="B1088" s="144" t="s">
        <v>0</v>
      </c>
      <c r="C1088" s="145">
        <v>124</v>
      </c>
      <c r="D1088" s="146">
        <v>1</v>
      </c>
      <c r="E1088" s="147">
        <v>861</v>
      </c>
      <c r="F1088" s="148">
        <v>1</v>
      </c>
      <c r="G1088"/>
    </row>
    <row r="1089" spans="1:7">
      <c r="A1089" s="212" t="s">
        <v>414</v>
      </c>
      <c r="B1089" s="142" t="s">
        <v>436</v>
      </c>
      <c r="C1089" s="149">
        <v>40</v>
      </c>
      <c r="D1089" s="150">
        <v>0.32</v>
      </c>
      <c r="E1089" s="151">
        <v>357</v>
      </c>
      <c r="F1089" s="152">
        <v>0.41699999999999998</v>
      </c>
      <c r="G1089"/>
    </row>
    <row r="1090" spans="1:7">
      <c r="A1090" s="213"/>
      <c r="B1090" s="142" t="s">
        <v>437</v>
      </c>
      <c r="C1090" s="140">
        <v>14</v>
      </c>
      <c r="D1090" s="141">
        <v>0.112</v>
      </c>
      <c r="E1090" s="142">
        <v>119</v>
      </c>
      <c r="F1090" s="143">
        <v>0.13900000000000001</v>
      </c>
      <c r="G1090"/>
    </row>
    <row r="1091" spans="1:7">
      <c r="A1091" s="213"/>
      <c r="B1091" s="142" t="s">
        <v>438</v>
      </c>
      <c r="C1091" s="140">
        <v>25</v>
      </c>
      <c r="D1091" s="141">
        <v>0.2</v>
      </c>
      <c r="E1091" s="142">
        <v>153</v>
      </c>
      <c r="F1091" s="143">
        <v>0.17899999999999999</v>
      </c>
      <c r="G1091"/>
    </row>
    <row r="1092" spans="1:7">
      <c r="A1092" s="213"/>
      <c r="B1092" s="142" t="s">
        <v>439</v>
      </c>
      <c r="C1092" s="140">
        <v>24</v>
      </c>
      <c r="D1092" s="141">
        <v>0.192</v>
      </c>
      <c r="E1092" s="142">
        <v>104</v>
      </c>
      <c r="F1092" s="143">
        <v>0.121</v>
      </c>
      <c r="G1092"/>
    </row>
    <row r="1093" spans="1:7">
      <c r="A1093" s="213"/>
      <c r="B1093" s="142" t="s">
        <v>440</v>
      </c>
      <c r="C1093" s="140">
        <v>22</v>
      </c>
      <c r="D1093" s="141">
        <v>0.17599999999999999</v>
      </c>
      <c r="E1093" s="142">
        <v>124</v>
      </c>
      <c r="F1093" s="143">
        <v>0.14499999999999999</v>
      </c>
      <c r="G1093"/>
    </row>
    <row r="1094" spans="1:7">
      <c r="A1094" s="214"/>
      <c r="B1094" s="144" t="s">
        <v>0</v>
      </c>
      <c r="C1094" s="145">
        <v>125</v>
      </c>
      <c r="D1094" s="146">
        <v>1</v>
      </c>
      <c r="E1094" s="147">
        <v>857</v>
      </c>
      <c r="F1094" s="148">
        <v>1</v>
      </c>
      <c r="G1094"/>
    </row>
    <row r="1095" spans="1:7" ht="16" customHeight="1">
      <c r="A1095" s="212" t="s">
        <v>415</v>
      </c>
      <c r="B1095" s="142" t="s">
        <v>436</v>
      </c>
      <c r="C1095" s="149">
        <v>77</v>
      </c>
      <c r="D1095" s="150">
        <v>0.621</v>
      </c>
      <c r="E1095" s="151">
        <v>552</v>
      </c>
      <c r="F1095" s="152">
        <v>0.64600000000000002</v>
      </c>
      <c r="G1095"/>
    </row>
    <row r="1096" spans="1:7">
      <c r="A1096" s="213"/>
      <c r="B1096" s="142" t="s">
        <v>437</v>
      </c>
      <c r="C1096" s="140">
        <v>30</v>
      </c>
      <c r="D1096" s="141">
        <v>0.24199999999999999</v>
      </c>
      <c r="E1096" s="142">
        <v>117</v>
      </c>
      <c r="F1096" s="143">
        <v>0.13700000000000001</v>
      </c>
      <c r="G1096"/>
    </row>
    <row r="1097" spans="1:7">
      <c r="A1097" s="213"/>
      <c r="B1097" s="142" t="s">
        <v>438</v>
      </c>
      <c r="C1097" s="140">
        <v>10</v>
      </c>
      <c r="D1097" s="141">
        <v>8.1000000000000003E-2</v>
      </c>
      <c r="E1097" s="142">
        <v>86</v>
      </c>
      <c r="F1097" s="143">
        <v>0.10100000000000001</v>
      </c>
      <c r="G1097"/>
    </row>
    <row r="1098" spans="1:7">
      <c r="A1098" s="213"/>
      <c r="B1098" s="142" t="s">
        <v>439</v>
      </c>
      <c r="C1098" s="140">
        <v>5</v>
      </c>
      <c r="D1098" s="141">
        <v>0.04</v>
      </c>
      <c r="E1098" s="142">
        <v>43</v>
      </c>
      <c r="F1098" s="143">
        <v>0.05</v>
      </c>
      <c r="G1098"/>
    </row>
    <row r="1099" spans="1:7">
      <c r="A1099" s="213"/>
      <c r="B1099" s="142" t="s">
        <v>440</v>
      </c>
      <c r="C1099" s="140">
        <v>2</v>
      </c>
      <c r="D1099" s="141">
        <v>1.6E-2</v>
      </c>
      <c r="E1099" s="142">
        <v>57</v>
      </c>
      <c r="F1099" s="143">
        <v>6.7000000000000004E-2</v>
      </c>
      <c r="G1099"/>
    </row>
    <row r="1100" spans="1:7">
      <c r="A1100" s="214"/>
      <c r="B1100" s="144" t="s">
        <v>0</v>
      </c>
      <c r="C1100" s="145">
        <v>124</v>
      </c>
      <c r="D1100" s="146">
        <v>1</v>
      </c>
      <c r="E1100" s="147">
        <v>855</v>
      </c>
      <c r="F1100" s="148">
        <v>1</v>
      </c>
      <c r="G1100"/>
    </row>
    <row r="1101" spans="1:7" ht="31" customHeight="1">
      <c r="A1101" s="205" t="s">
        <v>479</v>
      </c>
      <c r="B1101" s="206"/>
      <c r="C1101" s="206"/>
      <c r="D1101" s="206"/>
      <c r="E1101" s="206"/>
      <c r="F1101" s="207"/>
      <c r="G1101"/>
    </row>
    <row r="1102" spans="1:7">
      <c r="A1102" s="212" t="s">
        <v>416</v>
      </c>
      <c r="B1102" s="142" t="s">
        <v>436</v>
      </c>
      <c r="C1102" s="149">
        <v>59</v>
      </c>
      <c r="D1102" s="150">
        <v>0.48</v>
      </c>
      <c r="E1102" s="151">
        <v>431</v>
      </c>
      <c r="F1102" s="152">
        <v>0.502</v>
      </c>
      <c r="G1102"/>
    </row>
    <row r="1103" spans="1:7">
      <c r="A1103" s="213"/>
      <c r="B1103" s="142" t="s">
        <v>437</v>
      </c>
      <c r="C1103" s="140">
        <v>22</v>
      </c>
      <c r="D1103" s="141">
        <v>0.17899999999999999</v>
      </c>
      <c r="E1103" s="142">
        <v>106</v>
      </c>
      <c r="F1103" s="143">
        <v>0.123</v>
      </c>
      <c r="G1103"/>
    </row>
    <row r="1104" spans="1:7">
      <c r="A1104" s="213"/>
      <c r="B1104" s="142" t="s">
        <v>438</v>
      </c>
      <c r="C1104" s="140">
        <v>20</v>
      </c>
      <c r="D1104" s="141">
        <v>0.16300000000000001</v>
      </c>
      <c r="E1104" s="142">
        <v>102</v>
      </c>
      <c r="F1104" s="143">
        <v>0.11899999999999999</v>
      </c>
      <c r="G1104"/>
    </row>
    <row r="1105" spans="1:7">
      <c r="A1105" s="213"/>
      <c r="B1105" s="142" t="s">
        <v>439</v>
      </c>
      <c r="C1105" s="140">
        <v>6</v>
      </c>
      <c r="D1105" s="141">
        <v>4.9000000000000002E-2</v>
      </c>
      <c r="E1105" s="142">
        <v>67</v>
      </c>
      <c r="F1105" s="143">
        <v>7.8E-2</v>
      </c>
      <c r="G1105"/>
    </row>
    <row r="1106" spans="1:7" ht="16" customHeight="1">
      <c r="A1106" s="213"/>
      <c r="B1106" s="142" t="s">
        <v>440</v>
      </c>
      <c r="C1106" s="140">
        <v>16</v>
      </c>
      <c r="D1106" s="141">
        <v>0.13</v>
      </c>
      <c r="E1106" s="142">
        <v>153</v>
      </c>
      <c r="F1106" s="143">
        <v>0.17799999999999999</v>
      </c>
      <c r="G1106"/>
    </row>
    <row r="1107" spans="1:7" ht="16" customHeight="1">
      <c r="A1107" s="214"/>
      <c r="B1107" s="144" t="s">
        <v>0</v>
      </c>
      <c r="C1107" s="145">
        <v>123</v>
      </c>
      <c r="D1107" s="146">
        <v>1</v>
      </c>
      <c r="E1107" s="147">
        <v>859</v>
      </c>
      <c r="F1107" s="148">
        <v>1</v>
      </c>
      <c r="G1107"/>
    </row>
    <row r="1108" spans="1:7">
      <c r="A1108" s="212" t="s">
        <v>417</v>
      </c>
      <c r="B1108" s="142" t="s">
        <v>436</v>
      </c>
      <c r="C1108" s="149">
        <v>65</v>
      </c>
      <c r="D1108" s="150">
        <v>0.52</v>
      </c>
      <c r="E1108" s="151">
        <v>510</v>
      </c>
      <c r="F1108" s="152">
        <v>0.59599999999999997</v>
      </c>
      <c r="G1108"/>
    </row>
    <row r="1109" spans="1:7">
      <c r="A1109" s="213"/>
      <c r="B1109" s="142" t="s">
        <v>437</v>
      </c>
      <c r="C1109" s="140">
        <v>15</v>
      </c>
      <c r="D1109" s="141">
        <v>0.12</v>
      </c>
      <c r="E1109" s="142">
        <v>126</v>
      </c>
      <c r="F1109" s="143">
        <v>0.14699999999999999</v>
      </c>
      <c r="G1109"/>
    </row>
    <row r="1110" spans="1:7">
      <c r="A1110" s="213"/>
      <c r="B1110" s="142" t="s">
        <v>438</v>
      </c>
      <c r="C1110" s="140">
        <v>25</v>
      </c>
      <c r="D1110" s="141">
        <v>0.2</v>
      </c>
      <c r="E1110" s="142">
        <v>99</v>
      </c>
      <c r="F1110" s="143">
        <v>0.11600000000000001</v>
      </c>
      <c r="G1110"/>
    </row>
    <row r="1111" spans="1:7">
      <c r="A1111" s="213"/>
      <c r="B1111" s="142" t="s">
        <v>439</v>
      </c>
      <c r="C1111" s="140">
        <v>10</v>
      </c>
      <c r="D1111" s="141">
        <v>0.08</v>
      </c>
      <c r="E1111" s="142">
        <v>68</v>
      </c>
      <c r="F1111" s="143">
        <v>0.08</v>
      </c>
      <c r="G1111"/>
    </row>
    <row r="1112" spans="1:7">
      <c r="A1112" s="213"/>
      <c r="B1112" s="142" t="s">
        <v>440</v>
      </c>
      <c r="C1112" s="140">
        <v>10</v>
      </c>
      <c r="D1112" s="141">
        <v>0.08</v>
      </c>
      <c r="E1112" s="142">
        <v>52</v>
      </c>
      <c r="F1112" s="143">
        <v>6.0999999999999999E-2</v>
      </c>
      <c r="G1112"/>
    </row>
    <row r="1113" spans="1:7">
      <c r="A1113" s="214"/>
      <c r="B1113" s="144" t="s">
        <v>0</v>
      </c>
      <c r="C1113" s="145">
        <v>125</v>
      </c>
      <c r="D1113" s="146">
        <v>1</v>
      </c>
      <c r="E1113" s="147">
        <v>855</v>
      </c>
      <c r="F1113" s="148">
        <v>1</v>
      </c>
      <c r="G1113"/>
    </row>
    <row r="1114" spans="1:7">
      <c r="A1114" s="212" t="s">
        <v>418</v>
      </c>
      <c r="B1114" s="142" t="s">
        <v>436</v>
      </c>
      <c r="C1114" s="149">
        <v>9</v>
      </c>
      <c r="D1114" s="150">
        <v>7.1999999999999995E-2</v>
      </c>
      <c r="E1114" s="151">
        <v>96</v>
      </c>
      <c r="F1114" s="152">
        <v>0.111</v>
      </c>
      <c r="G1114"/>
    </row>
    <row r="1115" spans="1:7">
      <c r="A1115" s="213"/>
      <c r="B1115" s="142" t="s">
        <v>437</v>
      </c>
      <c r="C1115" s="140">
        <v>22</v>
      </c>
      <c r="D1115" s="141">
        <v>0.17599999999999999</v>
      </c>
      <c r="E1115" s="142">
        <v>175</v>
      </c>
      <c r="F1115" s="143">
        <v>0.20300000000000001</v>
      </c>
      <c r="G1115"/>
    </row>
    <row r="1116" spans="1:7">
      <c r="A1116" s="213"/>
      <c r="B1116" s="142" t="s">
        <v>438</v>
      </c>
      <c r="C1116" s="140">
        <v>48</v>
      </c>
      <c r="D1116" s="141">
        <v>0.38400000000000001</v>
      </c>
      <c r="E1116" s="142">
        <v>275</v>
      </c>
      <c r="F1116" s="143">
        <v>0.318</v>
      </c>
      <c r="G1116"/>
    </row>
    <row r="1117" spans="1:7">
      <c r="A1117" s="213"/>
      <c r="B1117" s="142" t="s">
        <v>439</v>
      </c>
      <c r="C1117" s="140">
        <v>24</v>
      </c>
      <c r="D1117" s="141">
        <v>0.192</v>
      </c>
      <c r="E1117" s="142">
        <v>181</v>
      </c>
      <c r="F1117" s="143">
        <v>0.20899999999999999</v>
      </c>
      <c r="G1117"/>
    </row>
    <row r="1118" spans="1:7">
      <c r="A1118" s="213"/>
      <c r="B1118" s="142" t="s">
        <v>440</v>
      </c>
      <c r="C1118" s="140">
        <v>22</v>
      </c>
      <c r="D1118" s="141">
        <v>0.17599999999999999</v>
      </c>
      <c r="E1118" s="142">
        <v>137</v>
      </c>
      <c r="F1118" s="143">
        <v>0.159</v>
      </c>
      <c r="G1118"/>
    </row>
    <row r="1119" spans="1:7">
      <c r="A1119" s="214"/>
      <c r="B1119" s="144" t="s">
        <v>0</v>
      </c>
      <c r="C1119" s="145">
        <v>125</v>
      </c>
      <c r="D1119" s="146">
        <v>1</v>
      </c>
      <c r="E1119" s="147">
        <v>864</v>
      </c>
      <c r="F1119" s="148">
        <v>1</v>
      </c>
      <c r="G1119"/>
    </row>
    <row r="1120" spans="1:7">
      <c r="A1120" s="212" t="s">
        <v>419</v>
      </c>
      <c r="B1120" s="142" t="s">
        <v>436</v>
      </c>
      <c r="C1120" s="149">
        <v>100</v>
      </c>
      <c r="D1120" s="150">
        <v>0.80600000000000005</v>
      </c>
      <c r="E1120" s="151">
        <v>654</v>
      </c>
      <c r="F1120" s="152">
        <v>0.76700000000000002</v>
      </c>
      <c r="G1120"/>
    </row>
    <row r="1121" spans="1:7" ht="16" customHeight="1">
      <c r="A1121" s="213"/>
      <c r="B1121" s="142" t="s">
        <v>437</v>
      </c>
      <c r="C1121" s="140">
        <v>5</v>
      </c>
      <c r="D1121" s="141">
        <v>0.04</v>
      </c>
      <c r="E1121" s="142">
        <v>21</v>
      </c>
      <c r="F1121" s="143">
        <v>2.5000000000000001E-2</v>
      </c>
      <c r="G1121"/>
    </row>
    <row r="1122" spans="1:7">
      <c r="A1122" s="213"/>
      <c r="B1122" s="142" t="s">
        <v>438</v>
      </c>
      <c r="C1122" s="140">
        <v>3</v>
      </c>
      <c r="D1122" s="141">
        <v>2.4E-2</v>
      </c>
      <c r="E1122" s="142">
        <v>28</v>
      </c>
      <c r="F1122" s="143">
        <v>3.3000000000000002E-2</v>
      </c>
      <c r="G1122"/>
    </row>
    <row r="1123" spans="1:7">
      <c r="A1123" s="213"/>
      <c r="B1123" s="142" t="s">
        <v>439</v>
      </c>
      <c r="C1123" s="140">
        <v>4</v>
      </c>
      <c r="D1123" s="141">
        <v>3.2000000000000001E-2</v>
      </c>
      <c r="E1123" s="142">
        <v>25</v>
      </c>
      <c r="F1123" s="143">
        <v>2.9000000000000001E-2</v>
      </c>
      <c r="G1123"/>
    </row>
    <row r="1124" spans="1:7">
      <c r="A1124" s="213"/>
      <c r="B1124" s="142" t="s">
        <v>440</v>
      </c>
      <c r="C1124" s="140">
        <v>12</v>
      </c>
      <c r="D1124" s="141">
        <v>9.7000000000000003E-2</v>
      </c>
      <c r="E1124" s="142">
        <v>125</v>
      </c>
      <c r="F1124" s="143">
        <v>0.14699999999999999</v>
      </c>
      <c r="G1124"/>
    </row>
    <row r="1125" spans="1:7">
      <c r="A1125" s="214"/>
      <c r="B1125" s="144" t="s">
        <v>0</v>
      </c>
      <c r="C1125" s="145">
        <v>124</v>
      </c>
      <c r="D1125" s="146">
        <v>1</v>
      </c>
      <c r="E1125" s="147">
        <v>853</v>
      </c>
      <c r="F1125" s="148">
        <v>1</v>
      </c>
      <c r="G1125"/>
    </row>
    <row r="1126" spans="1:7">
      <c r="A1126" s="212" t="s">
        <v>420</v>
      </c>
      <c r="B1126" s="139" t="s">
        <v>436</v>
      </c>
      <c r="C1126" s="149">
        <v>88</v>
      </c>
      <c r="D1126" s="150">
        <v>0.70399999999999996</v>
      </c>
      <c r="E1126" s="151">
        <v>509</v>
      </c>
      <c r="F1126" s="152">
        <v>0.59199999999999997</v>
      </c>
      <c r="G1126"/>
    </row>
    <row r="1127" spans="1:7">
      <c r="A1127" s="213"/>
      <c r="B1127" s="61" t="s">
        <v>437</v>
      </c>
      <c r="C1127" s="140">
        <v>15</v>
      </c>
      <c r="D1127" s="141">
        <v>0.12</v>
      </c>
      <c r="E1127" s="142">
        <v>107</v>
      </c>
      <c r="F1127" s="143">
        <v>0.124</v>
      </c>
      <c r="G1127"/>
    </row>
    <row r="1128" spans="1:7">
      <c r="A1128" s="213"/>
      <c r="B1128" s="61" t="s">
        <v>438</v>
      </c>
      <c r="C1128" s="140">
        <v>11</v>
      </c>
      <c r="D1128" s="141">
        <v>8.7999999999999995E-2</v>
      </c>
      <c r="E1128" s="142">
        <v>102</v>
      </c>
      <c r="F1128" s="143">
        <v>0.11899999999999999</v>
      </c>
      <c r="G1128"/>
    </row>
    <row r="1129" spans="1:7">
      <c r="A1129" s="213"/>
      <c r="B1129" s="61" t="s">
        <v>439</v>
      </c>
      <c r="C1129" s="140">
        <v>9</v>
      </c>
      <c r="D1129" s="141">
        <v>7.1999999999999995E-2</v>
      </c>
      <c r="E1129" s="142">
        <v>60</v>
      </c>
      <c r="F1129" s="143">
        <v>7.0000000000000007E-2</v>
      </c>
      <c r="G1129"/>
    </row>
    <row r="1130" spans="1:7">
      <c r="A1130" s="213"/>
      <c r="B1130" s="61" t="s">
        <v>440</v>
      </c>
      <c r="C1130" s="140">
        <v>2</v>
      </c>
      <c r="D1130" s="141">
        <v>1.6E-2</v>
      </c>
      <c r="E1130" s="142">
        <v>82</v>
      </c>
      <c r="F1130" s="143">
        <v>9.5000000000000001E-2</v>
      </c>
      <c r="G1130"/>
    </row>
    <row r="1131" spans="1:7">
      <c r="A1131" s="214"/>
      <c r="B1131" s="144" t="s">
        <v>0</v>
      </c>
      <c r="C1131" s="145">
        <v>125</v>
      </c>
      <c r="D1131" s="146">
        <v>1</v>
      </c>
      <c r="E1131" s="147">
        <v>860</v>
      </c>
      <c r="F1131" s="148">
        <v>1</v>
      </c>
      <c r="G1131"/>
    </row>
    <row r="1132" spans="1:7">
      <c r="A1132" s="212" t="s">
        <v>421</v>
      </c>
      <c r="B1132" s="139" t="s">
        <v>436</v>
      </c>
      <c r="C1132" s="149">
        <v>28</v>
      </c>
      <c r="D1132" s="150">
        <v>0.22600000000000001</v>
      </c>
      <c r="E1132" s="151">
        <v>291</v>
      </c>
      <c r="F1132" s="152">
        <v>0.34</v>
      </c>
      <c r="G1132"/>
    </row>
    <row r="1133" spans="1:7">
      <c r="A1133" s="213"/>
      <c r="B1133" s="61" t="s">
        <v>437</v>
      </c>
      <c r="C1133" s="140">
        <v>4</v>
      </c>
      <c r="D1133" s="141">
        <v>3.2000000000000001E-2</v>
      </c>
      <c r="E1133" s="142">
        <v>43</v>
      </c>
      <c r="F1133" s="143">
        <v>0.05</v>
      </c>
      <c r="G1133"/>
    </row>
    <row r="1134" spans="1:7">
      <c r="A1134" s="213"/>
      <c r="B1134" s="61" t="s">
        <v>438</v>
      </c>
      <c r="C1134" s="140">
        <v>34</v>
      </c>
      <c r="D1134" s="141">
        <v>0.27400000000000002</v>
      </c>
      <c r="E1134" s="142">
        <v>175</v>
      </c>
      <c r="F1134" s="143">
        <v>0.20399999999999999</v>
      </c>
      <c r="G1134"/>
    </row>
    <row r="1135" spans="1:7">
      <c r="A1135" s="213"/>
      <c r="B1135" s="61" t="s">
        <v>439</v>
      </c>
      <c r="C1135" s="140">
        <v>34</v>
      </c>
      <c r="D1135" s="141">
        <v>0.27400000000000002</v>
      </c>
      <c r="E1135" s="142">
        <v>170</v>
      </c>
      <c r="F1135" s="143">
        <v>0.19900000000000001</v>
      </c>
      <c r="G1135"/>
    </row>
    <row r="1136" spans="1:7">
      <c r="A1136" s="213"/>
      <c r="B1136" s="61" t="s">
        <v>440</v>
      </c>
      <c r="C1136" s="140">
        <v>24</v>
      </c>
      <c r="D1136" s="141">
        <v>0.19400000000000001</v>
      </c>
      <c r="E1136" s="142">
        <v>177</v>
      </c>
      <c r="F1136" s="143">
        <v>0.20699999999999999</v>
      </c>
      <c r="G1136"/>
    </row>
    <row r="1137" spans="1:7" ht="16" customHeight="1">
      <c r="A1137" s="214"/>
      <c r="B1137" s="144" t="s">
        <v>0</v>
      </c>
      <c r="C1137" s="145">
        <v>124</v>
      </c>
      <c r="D1137" s="146">
        <v>1</v>
      </c>
      <c r="E1137" s="147">
        <v>856</v>
      </c>
      <c r="F1137" s="148">
        <v>1</v>
      </c>
      <c r="G1137"/>
    </row>
    <row r="1138" spans="1:7" ht="31" customHeight="1">
      <c r="A1138" s="205" t="s">
        <v>479</v>
      </c>
      <c r="B1138" s="206"/>
      <c r="C1138" s="206"/>
      <c r="D1138" s="206"/>
      <c r="E1138" s="206"/>
      <c r="F1138" s="207"/>
      <c r="G1138"/>
    </row>
    <row r="1139" spans="1:7">
      <c r="A1139" s="212" t="s">
        <v>422</v>
      </c>
      <c r="B1139" s="139" t="s">
        <v>436</v>
      </c>
      <c r="C1139" s="149">
        <v>37</v>
      </c>
      <c r="D1139" s="150">
        <v>0.29799999999999999</v>
      </c>
      <c r="E1139" s="151">
        <v>248</v>
      </c>
      <c r="F1139" s="152">
        <v>0.28899999999999998</v>
      </c>
      <c r="G1139"/>
    </row>
    <row r="1140" spans="1:7">
      <c r="A1140" s="213"/>
      <c r="B1140" s="61" t="s">
        <v>437</v>
      </c>
      <c r="C1140" s="140">
        <v>18</v>
      </c>
      <c r="D1140" s="141">
        <v>0.14499999999999999</v>
      </c>
      <c r="E1140" s="142">
        <v>140</v>
      </c>
      <c r="F1140" s="143">
        <v>0.16300000000000001</v>
      </c>
      <c r="G1140"/>
    </row>
    <row r="1141" spans="1:7">
      <c r="A1141" s="213"/>
      <c r="B1141" s="61" t="s">
        <v>438</v>
      </c>
      <c r="C1141" s="140">
        <v>36</v>
      </c>
      <c r="D1141" s="141">
        <v>0.28999999999999998</v>
      </c>
      <c r="E1141" s="142">
        <v>195</v>
      </c>
      <c r="F1141" s="143">
        <v>0.22700000000000001</v>
      </c>
      <c r="G1141"/>
    </row>
    <row r="1142" spans="1:7">
      <c r="A1142" s="213"/>
      <c r="B1142" s="61" t="s">
        <v>439</v>
      </c>
      <c r="C1142" s="140">
        <v>11</v>
      </c>
      <c r="D1142" s="141">
        <v>8.8999999999999996E-2</v>
      </c>
      <c r="E1142" s="142">
        <v>138</v>
      </c>
      <c r="F1142" s="143">
        <v>0.161</v>
      </c>
      <c r="G1142"/>
    </row>
    <row r="1143" spans="1:7" ht="16" customHeight="1">
      <c r="A1143" s="213"/>
      <c r="B1143" s="61" t="s">
        <v>440</v>
      </c>
      <c r="C1143" s="140">
        <v>22</v>
      </c>
      <c r="D1143" s="141">
        <v>0.17699999999999999</v>
      </c>
      <c r="E1143" s="142">
        <v>137</v>
      </c>
      <c r="F1143" s="143">
        <v>0.16</v>
      </c>
      <c r="G1143"/>
    </row>
    <row r="1144" spans="1:7">
      <c r="A1144" s="214"/>
      <c r="B1144" s="144" t="s">
        <v>0</v>
      </c>
      <c r="C1144" s="145">
        <v>124</v>
      </c>
      <c r="D1144" s="146">
        <v>1</v>
      </c>
      <c r="E1144" s="147">
        <v>858</v>
      </c>
      <c r="F1144" s="148">
        <v>1</v>
      </c>
      <c r="G1144"/>
    </row>
    <row r="1145" spans="1:7">
      <c r="A1145" s="212" t="s">
        <v>423</v>
      </c>
      <c r="B1145" s="139" t="s">
        <v>436</v>
      </c>
      <c r="C1145" s="149">
        <v>62</v>
      </c>
      <c r="D1145" s="150">
        <v>0.50800000000000001</v>
      </c>
      <c r="E1145" s="151">
        <v>456</v>
      </c>
      <c r="F1145" s="152">
        <v>0.53300000000000003</v>
      </c>
      <c r="G1145"/>
    </row>
    <row r="1146" spans="1:7">
      <c r="A1146" s="213"/>
      <c r="B1146" s="61" t="s">
        <v>437</v>
      </c>
      <c r="C1146" s="140">
        <v>18</v>
      </c>
      <c r="D1146" s="141">
        <v>0.14799999999999999</v>
      </c>
      <c r="E1146" s="142">
        <v>143</v>
      </c>
      <c r="F1146" s="143">
        <v>0.16700000000000001</v>
      </c>
      <c r="G1146"/>
    </row>
    <row r="1147" spans="1:7">
      <c r="A1147" s="213"/>
      <c r="B1147" s="61" t="s">
        <v>438</v>
      </c>
      <c r="C1147" s="140">
        <v>28</v>
      </c>
      <c r="D1147" s="141">
        <v>0.23</v>
      </c>
      <c r="E1147" s="142">
        <v>139</v>
      </c>
      <c r="F1147" s="143">
        <v>0.16200000000000001</v>
      </c>
      <c r="G1147"/>
    </row>
    <row r="1148" spans="1:7">
      <c r="A1148" s="213"/>
      <c r="B1148" s="61" t="s">
        <v>439</v>
      </c>
      <c r="C1148" s="140">
        <v>8</v>
      </c>
      <c r="D1148" s="141">
        <v>6.6000000000000003E-2</v>
      </c>
      <c r="E1148" s="142">
        <v>44</v>
      </c>
      <c r="F1148" s="143">
        <v>5.0999999999999997E-2</v>
      </c>
      <c r="G1148"/>
    </row>
    <row r="1149" spans="1:7" ht="16" customHeight="1">
      <c r="A1149" s="213"/>
      <c r="B1149" s="61" t="s">
        <v>440</v>
      </c>
      <c r="C1149" s="140">
        <v>6</v>
      </c>
      <c r="D1149" s="141">
        <v>4.9000000000000002E-2</v>
      </c>
      <c r="E1149" s="142">
        <v>74</v>
      </c>
      <c r="F1149" s="143">
        <v>8.5999999999999993E-2</v>
      </c>
      <c r="G1149"/>
    </row>
    <row r="1150" spans="1:7">
      <c r="A1150" s="214"/>
      <c r="B1150" s="144" t="s">
        <v>0</v>
      </c>
      <c r="C1150" s="145">
        <v>122</v>
      </c>
      <c r="D1150" s="146">
        <v>1</v>
      </c>
      <c r="E1150" s="147">
        <v>856</v>
      </c>
      <c r="F1150" s="148">
        <v>1</v>
      </c>
      <c r="G1150"/>
    </row>
    <row r="1151" spans="1:7">
      <c r="A1151" s="212" t="s">
        <v>424</v>
      </c>
      <c r="B1151" s="139" t="s">
        <v>436</v>
      </c>
      <c r="C1151" s="149">
        <v>49</v>
      </c>
      <c r="D1151" s="150">
        <v>0.39200000000000002</v>
      </c>
      <c r="E1151" s="151">
        <v>405</v>
      </c>
      <c r="F1151" s="152">
        <v>0.47099999999999997</v>
      </c>
      <c r="G1151"/>
    </row>
    <row r="1152" spans="1:7">
      <c r="A1152" s="213"/>
      <c r="B1152" s="61" t="s">
        <v>437</v>
      </c>
      <c r="C1152" s="140">
        <v>17</v>
      </c>
      <c r="D1152" s="141">
        <v>0.13600000000000001</v>
      </c>
      <c r="E1152" s="142">
        <v>121</v>
      </c>
      <c r="F1152" s="143">
        <v>0.14099999999999999</v>
      </c>
      <c r="G1152"/>
    </row>
    <row r="1153" spans="1:7">
      <c r="A1153" s="213"/>
      <c r="B1153" s="61" t="s">
        <v>438</v>
      </c>
      <c r="C1153" s="140">
        <v>25</v>
      </c>
      <c r="D1153" s="141">
        <v>0.2</v>
      </c>
      <c r="E1153" s="142">
        <v>144</v>
      </c>
      <c r="F1153" s="143">
        <v>0.16700000000000001</v>
      </c>
      <c r="G1153"/>
    </row>
    <row r="1154" spans="1:7">
      <c r="A1154" s="213"/>
      <c r="B1154" s="61" t="s">
        <v>439</v>
      </c>
      <c r="C1154" s="140">
        <v>20</v>
      </c>
      <c r="D1154" s="141">
        <v>0.16</v>
      </c>
      <c r="E1154" s="142">
        <v>86</v>
      </c>
      <c r="F1154" s="143">
        <v>0.1</v>
      </c>
      <c r="G1154"/>
    </row>
    <row r="1155" spans="1:7">
      <c r="A1155" s="213"/>
      <c r="B1155" s="61" t="s">
        <v>440</v>
      </c>
      <c r="C1155" s="140">
        <v>14</v>
      </c>
      <c r="D1155" s="141">
        <v>0.112</v>
      </c>
      <c r="E1155" s="142">
        <v>104</v>
      </c>
      <c r="F1155" s="143">
        <v>0.121</v>
      </c>
      <c r="G1155"/>
    </row>
    <row r="1156" spans="1:7" ht="16" customHeight="1">
      <c r="A1156" s="214"/>
      <c r="B1156" s="144" t="s">
        <v>0</v>
      </c>
      <c r="C1156" s="145">
        <v>125</v>
      </c>
      <c r="D1156" s="146">
        <v>1</v>
      </c>
      <c r="E1156" s="147">
        <v>860</v>
      </c>
      <c r="F1156" s="148">
        <v>1</v>
      </c>
      <c r="G1156"/>
    </row>
    <row r="1157" spans="1:7" ht="16" customHeight="1">
      <c r="A1157" s="212" t="s">
        <v>425</v>
      </c>
      <c r="B1157" s="139" t="s">
        <v>436</v>
      </c>
      <c r="C1157" s="149">
        <v>50</v>
      </c>
      <c r="D1157" s="150">
        <v>0.4</v>
      </c>
      <c r="E1157" s="151">
        <v>441</v>
      </c>
      <c r="F1157" s="152">
        <v>0.51300000000000001</v>
      </c>
      <c r="G1157"/>
    </row>
    <row r="1158" spans="1:7">
      <c r="A1158" s="213"/>
      <c r="B1158" s="61" t="s">
        <v>437</v>
      </c>
      <c r="C1158" s="140">
        <v>4</v>
      </c>
      <c r="D1158" s="141">
        <v>3.2000000000000001E-2</v>
      </c>
      <c r="E1158" s="142">
        <v>30</v>
      </c>
      <c r="F1158" s="143">
        <v>3.5000000000000003E-2</v>
      </c>
      <c r="G1158"/>
    </row>
    <row r="1159" spans="1:7">
      <c r="A1159" s="213"/>
      <c r="B1159" s="61" t="s">
        <v>438</v>
      </c>
      <c r="C1159" s="140">
        <v>14</v>
      </c>
      <c r="D1159" s="141">
        <v>0.112</v>
      </c>
      <c r="E1159" s="142">
        <v>129</v>
      </c>
      <c r="F1159" s="143">
        <v>0.15</v>
      </c>
      <c r="G1159"/>
    </row>
    <row r="1160" spans="1:7">
      <c r="A1160" s="213"/>
      <c r="B1160" s="61" t="s">
        <v>439</v>
      </c>
      <c r="C1160" s="140">
        <v>38</v>
      </c>
      <c r="D1160" s="141">
        <v>0.30399999999999999</v>
      </c>
      <c r="E1160" s="142">
        <v>130</v>
      </c>
      <c r="F1160" s="143">
        <v>0.151</v>
      </c>
      <c r="G1160"/>
    </row>
    <row r="1161" spans="1:7">
      <c r="A1161" s="213"/>
      <c r="B1161" s="61" t="s">
        <v>440</v>
      </c>
      <c r="C1161" s="140">
        <v>19</v>
      </c>
      <c r="D1161" s="141">
        <v>0.152</v>
      </c>
      <c r="E1161" s="142">
        <v>130</v>
      </c>
      <c r="F1161" s="143">
        <v>0.151</v>
      </c>
      <c r="G1161"/>
    </row>
    <row r="1162" spans="1:7">
      <c r="A1162" s="214"/>
      <c r="B1162" s="144" t="s">
        <v>0</v>
      </c>
      <c r="C1162" s="145">
        <v>125</v>
      </c>
      <c r="D1162" s="146">
        <v>1</v>
      </c>
      <c r="E1162" s="147">
        <v>860</v>
      </c>
      <c r="F1162" s="148">
        <v>1</v>
      </c>
      <c r="G1162"/>
    </row>
    <row r="1163" spans="1:7">
      <c r="A1163" s="212" t="s">
        <v>426</v>
      </c>
      <c r="B1163" s="139" t="s">
        <v>436</v>
      </c>
      <c r="C1163" s="149">
        <v>22</v>
      </c>
      <c r="D1163" s="150">
        <v>0.17599999999999999</v>
      </c>
      <c r="E1163" s="151">
        <v>199</v>
      </c>
      <c r="F1163" s="152">
        <v>0.23200000000000001</v>
      </c>
      <c r="G1163"/>
    </row>
    <row r="1164" spans="1:7">
      <c r="A1164" s="213"/>
      <c r="B1164" s="61" t="s">
        <v>437</v>
      </c>
      <c r="C1164" s="140">
        <v>7</v>
      </c>
      <c r="D1164" s="141">
        <v>5.6000000000000001E-2</v>
      </c>
      <c r="E1164" s="142">
        <v>39</v>
      </c>
      <c r="F1164" s="143">
        <v>4.4999999999999998E-2</v>
      </c>
      <c r="G1164"/>
    </row>
    <row r="1165" spans="1:7">
      <c r="A1165" s="213"/>
      <c r="B1165" s="61" t="s">
        <v>438</v>
      </c>
      <c r="C1165" s="140">
        <v>21</v>
      </c>
      <c r="D1165" s="141">
        <v>0.16800000000000001</v>
      </c>
      <c r="E1165" s="142">
        <v>96</v>
      </c>
      <c r="F1165" s="143">
        <v>0.112</v>
      </c>
      <c r="G1165"/>
    </row>
    <row r="1166" spans="1:7">
      <c r="A1166" s="213"/>
      <c r="B1166" s="61" t="s">
        <v>439</v>
      </c>
      <c r="C1166" s="140">
        <v>20</v>
      </c>
      <c r="D1166" s="141">
        <v>0.16</v>
      </c>
      <c r="E1166" s="142">
        <v>150</v>
      </c>
      <c r="F1166" s="143">
        <v>0.17499999999999999</v>
      </c>
      <c r="G1166"/>
    </row>
    <row r="1167" spans="1:7">
      <c r="A1167" s="213"/>
      <c r="B1167" s="61" t="s">
        <v>440</v>
      </c>
      <c r="C1167" s="140">
        <v>55</v>
      </c>
      <c r="D1167" s="141">
        <v>0.44</v>
      </c>
      <c r="E1167" s="142">
        <v>375</v>
      </c>
      <c r="F1167" s="143">
        <v>0.437</v>
      </c>
      <c r="G1167"/>
    </row>
    <row r="1168" spans="1:7">
      <c r="A1168" s="214"/>
      <c r="B1168" s="144" t="s">
        <v>0</v>
      </c>
      <c r="C1168" s="145">
        <v>125</v>
      </c>
      <c r="D1168" s="146">
        <v>1</v>
      </c>
      <c r="E1168" s="147">
        <v>859</v>
      </c>
      <c r="F1168" s="148">
        <v>1</v>
      </c>
      <c r="G1168"/>
    </row>
    <row r="1169" spans="1:7">
      <c r="A1169" s="212" t="s">
        <v>427</v>
      </c>
      <c r="B1169" s="139" t="s">
        <v>436</v>
      </c>
      <c r="C1169" s="149">
        <v>75</v>
      </c>
      <c r="D1169" s="150">
        <v>0.61</v>
      </c>
      <c r="E1169" s="151">
        <v>415</v>
      </c>
      <c r="F1169" s="152">
        <v>0.48399999999999999</v>
      </c>
      <c r="G1169"/>
    </row>
    <row r="1170" spans="1:7">
      <c r="A1170" s="213"/>
      <c r="B1170" s="61" t="s">
        <v>437</v>
      </c>
      <c r="C1170" s="140">
        <v>11</v>
      </c>
      <c r="D1170" s="141">
        <v>8.8999999999999996E-2</v>
      </c>
      <c r="E1170" s="142">
        <v>63</v>
      </c>
      <c r="F1170" s="143">
        <v>7.3999999999999996E-2</v>
      </c>
      <c r="G1170"/>
    </row>
    <row r="1171" spans="1:7">
      <c r="A1171" s="213"/>
      <c r="B1171" s="61" t="s">
        <v>438</v>
      </c>
      <c r="C1171" s="140">
        <v>13</v>
      </c>
      <c r="D1171" s="141">
        <v>0.106</v>
      </c>
      <c r="E1171" s="142">
        <v>120</v>
      </c>
      <c r="F1171" s="143">
        <v>0.14000000000000001</v>
      </c>
      <c r="G1171"/>
    </row>
    <row r="1172" spans="1:7">
      <c r="A1172" s="213"/>
      <c r="B1172" s="61" t="s">
        <v>439</v>
      </c>
      <c r="C1172" s="140">
        <v>11</v>
      </c>
      <c r="D1172" s="141">
        <v>8.8999999999999996E-2</v>
      </c>
      <c r="E1172" s="142">
        <v>99</v>
      </c>
      <c r="F1172" s="143">
        <v>0.11600000000000001</v>
      </c>
      <c r="G1172"/>
    </row>
    <row r="1173" spans="1:7">
      <c r="A1173" s="213"/>
      <c r="B1173" s="61" t="s">
        <v>440</v>
      </c>
      <c r="C1173" s="140">
        <v>13</v>
      </c>
      <c r="D1173" s="141">
        <v>0.106</v>
      </c>
      <c r="E1173" s="142">
        <v>160</v>
      </c>
      <c r="F1173" s="143">
        <v>0.187</v>
      </c>
      <c r="G1173"/>
    </row>
    <row r="1174" spans="1:7">
      <c r="A1174" s="214"/>
      <c r="B1174" s="144" t="s">
        <v>0</v>
      </c>
      <c r="C1174" s="145">
        <v>123</v>
      </c>
      <c r="D1174" s="146">
        <v>1</v>
      </c>
      <c r="E1174" s="147">
        <v>857</v>
      </c>
      <c r="F1174" s="148">
        <v>1</v>
      </c>
      <c r="G1174"/>
    </row>
    <row r="1175" spans="1:7" ht="31" customHeight="1">
      <c r="A1175" s="205" t="s">
        <v>479</v>
      </c>
      <c r="B1175" s="206"/>
      <c r="C1175" s="206"/>
      <c r="D1175" s="206"/>
      <c r="E1175" s="206"/>
      <c r="F1175" s="207"/>
      <c r="G1175"/>
    </row>
    <row r="1176" spans="1:7">
      <c r="A1176" s="212" t="s">
        <v>428</v>
      </c>
      <c r="B1176" s="139" t="s">
        <v>436</v>
      </c>
      <c r="C1176" s="149">
        <v>62</v>
      </c>
      <c r="D1176" s="150">
        <v>0.496</v>
      </c>
      <c r="E1176" s="151">
        <v>403</v>
      </c>
      <c r="F1176" s="152">
        <v>0.47099999999999997</v>
      </c>
      <c r="G1176"/>
    </row>
    <row r="1177" spans="1:7">
      <c r="A1177" s="213"/>
      <c r="B1177" s="61" t="s">
        <v>437</v>
      </c>
      <c r="C1177" s="140">
        <v>8</v>
      </c>
      <c r="D1177" s="141">
        <v>6.4000000000000001E-2</v>
      </c>
      <c r="E1177" s="142">
        <v>103</v>
      </c>
      <c r="F1177" s="143">
        <v>0.12</v>
      </c>
      <c r="G1177"/>
    </row>
    <row r="1178" spans="1:7">
      <c r="A1178" s="213"/>
      <c r="B1178" s="61" t="s">
        <v>438</v>
      </c>
      <c r="C1178" s="140">
        <v>23</v>
      </c>
      <c r="D1178" s="141">
        <v>0.184</v>
      </c>
      <c r="E1178" s="142">
        <v>173</v>
      </c>
      <c r="F1178" s="143">
        <v>0.20200000000000001</v>
      </c>
      <c r="G1178"/>
    </row>
    <row r="1179" spans="1:7">
      <c r="A1179" s="213"/>
      <c r="B1179" s="61" t="s">
        <v>439</v>
      </c>
      <c r="C1179" s="140">
        <v>22</v>
      </c>
      <c r="D1179" s="141">
        <v>0.17599999999999999</v>
      </c>
      <c r="E1179" s="142">
        <v>93</v>
      </c>
      <c r="F1179" s="143">
        <v>0.109</v>
      </c>
      <c r="G1179"/>
    </row>
    <row r="1180" spans="1:7">
      <c r="A1180" s="213"/>
      <c r="B1180" s="61" t="s">
        <v>440</v>
      </c>
      <c r="C1180" s="140">
        <v>10</v>
      </c>
      <c r="D1180" s="141">
        <v>0.08</v>
      </c>
      <c r="E1180" s="142">
        <v>84</v>
      </c>
      <c r="F1180" s="143">
        <v>9.8000000000000004E-2</v>
      </c>
      <c r="G1180"/>
    </row>
    <row r="1181" spans="1:7">
      <c r="A1181" s="214"/>
      <c r="B1181" s="144" t="s">
        <v>0</v>
      </c>
      <c r="C1181" s="145">
        <v>125</v>
      </c>
      <c r="D1181" s="146">
        <v>1</v>
      </c>
      <c r="E1181" s="147">
        <v>856</v>
      </c>
      <c r="F1181" s="148">
        <v>1</v>
      </c>
      <c r="G1181"/>
    </row>
    <row r="1182" spans="1:7">
      <c r="A1182" s="212" t="s">
        <v>309</v>
      </c>
      <c r="B1182" s="139" t="s">
        <v>436</v>
      </c>
      <c r="C1182" s="149">
        <v>29</v>
      </c>
      <c r="D1182" s="150">
        <v>0.90600000000000003</v>
      </c>
      <c r="E1182" s="151">
        <v>208</v>
      </c>
      <c r="F1182" s="152">
        <v>0.90400000000000003</v>
      </c>
      <c r="G1182"/>
    </row>
    <row r="1183" spans="1:7">
      <c r="A1183" s="213"/>
      <c r="B1183" s="61" t="s">
        <v>437</v>
      </c>
      <c r="C1183" s="140">
        <v>0</v>
      </c>
      <c r="D1183" s="141">
        <v>0</v>
      </c>
      <c r="E1183" s="142">
        <v>1</v>
      </c>
      <c r="F1183" s="143">
        <v>4.0000000000000001E-3</v>
      </c>
      <c r="G1183"/>
    </row>
    <row r="1184" spans="1:7">
      <c r="A1184" s="213"/>
      <c r="B1184" s="61" t="s">
        <v>438</v>
      </c>
      <c r="C1184" s="140">
        <v>0</v>
      </c>
      <c r="D1184" s="141">
        <v>0</v>
      </c>
      <c r="E1184" s="142">
        <v>2</v>
      </c>
      <c r="F1184" s="143">
        <v>8.9999999999999993E-3</v>
      </c>
      <c r="G1184"/>
    </row>
    <row r="1185" spans="1:7">
      <c r="A1185" s="213"/>
      <c r="B1185" s="61" t="s">
        <v>439</v>
      </c>
      <c r="C1185" s="140">
        <v>0</v>
      </c>
      <c r="D1185" s="141">
        <v>0</v>
      </c>
      <c r="E1185" s="142">
        <v>7</v>
      </c>
      <c r="F1185" s="143">
        <v>0.03</v>
      </c>
      <c r="G1185"/>
    </row>
    <row r="1186" spans="1:7">
      <c r="A1186" s="213"/>
      <c r="B1186" s="61" t="s">
        <v>440</v>
      </c>
      <c r="C1186" s="140">
        <v>3</v>
      </c>
      <c r="D1186" s="141">
        <v>9.4E-2</v>
      </c>
      <c r="E1186" s="142">
        <v>12</v>
      </c>
      <c r="F1186" s="143">
        <v>5.1999999999999998E-2</v>
      </c>
      <c r="G1186"/>
    </row>
    <row r="1187" spans="1:7">
      <c r="A1187" s="214"/>
      <c r="B1187" s="144" t="s">
        <v>0</v>
      </c>
      <c r="C1187" s="145">
        <v>32</v>
      </c>
      <c r="D1187" s="146">
        <v>1</v>
      </c>
      <c r="E1187" s="147">
        <v>230</v>
      </c>
      <c r="F1187" s="148">
        <v>1</v>
      </c>
      <c r="G1187"/>
    </row>
    <row r="1188" spans="1:7" ht="80" customHeight="1">
      <c r="A1188" s="205" t="s">
        <v>468</v>
      </c>
      <c r="B1188" s="206"/>
      <c r="C1188" s="206"/>
      <c r="D1188" s="206"/>
      <c r="E1188" s="206"/>
      <c r="F1188" s="207"/>
      <c r="G1188"/>
    </row>
    <row r="1189" spans="1:7">
      <c r="A1189" s="212" t="s">
        <v>410</v>
      </c>
      <c r="B1189" s="139" t="s">
        <v>411</v>
      </c>
      <c r="C1189" s="140">
        <v>17</v>
      </c>
      <c r="D1189" s="141">
        <v>0.42499999999999999</v>
      </c>
      <c r="E1189" s="142">
        <v>84</v>
      </c>
      <c r="F1189" s="143">
        <v>0.36799999999999999</v>
      </c>
      <c r="G1189"/>
    </row>
    <row r="1190" spans="1:7">
      <c r="A1190" s="213"/>
      <c r="B1190" s="139" t="s">
        <v>5</v>
      </c>
      <c r="C1190" s="140">
        <v>11</v>
      </c>
      <c r="D1190" s="141">
        <v>0.27500000000000002</v>
      </c>
      <c r="E1190" s="142">
        <v>78</v>
      </c>
      <c r="F1190" s="143">
        <v>0.34200000000000003</v>
      </c>
      <c r="G1190"/>
    </row>
    <row r="1191" spans="1:7">
      <c r="A1191" s="213"/>
      <c r="B1191" s="139" t="s">
        <v>13</v>
      </c>
      <c r="C1191" s="140">
        <v>5</v>
      </c>
      <c r="D1191" s="141">
        <v>0.125</v>
      </c>
      <c r="E1191" s="142">
        <v>33</v>
      </c>
      <c r="F1191" s="143">
        <v>0.14499999999999999</v>
      </c>
      <c r="G1191"/>
    </row>
    <row r="1192" spans="1:7" ht="16" customHeight="1">
      <c r="A1192" s="213"/>
      <c r="B1192" s="139" t="s">
        <v>412</v>
      </c>
      <c r="C1192" s="140">
        <v>7</v>
      </c>
      <c r="D1192" s="141">
        <v>0.17499999999999999</v>
      </c>
      <c r="E1192" s="142">
        <v>33</v>
      </c>
      <c r="F1192" s="143">
        <v>0.14499999999999999</v>
      </c>
      <c r="G1192"/>
    </row>
    <row r="1193" spans="1:7">
      <c r="A1193" s="214"/>
      <c r="B1193" s="144" t="s">
        <v>0</v>
      </c>
      <c r="C1193" s="145">
        <v>40</v>
      </c>
      <c r="D1193" s="146">
        <v>1</v>
      </c>
      <c r="E1193" s="147">
        <v>228</v>
      </c>
      <c r="F1193" s="148">
        <v>1</v>
      </c>
      <c r="G1193"/>
    </row>
    <row r="1194" spans="1:7">
      <c r="A1194" s="212" t="s">
        <v>413</v>
      </c>
      <c r="B1194" s="139" t="s">
        <v>411</v>
      </c>
      <c r="C1194" s="140">
        <v>9</v>
      </c>
      <c r="D1194" s="141">
        <v>0.16400000000000001</v>
      </c>
      <c r="E1194" s="142">
        <v>46</v>
      </c>
      <c r="F1194" s="143">
        <v>0.161</v>
      </c>
      <c r="G1194"/>
    </row>
    <row r="1195" spans="1:7">
      <c r="A1195" s="213"/>
      <c r="B1195" s="139" t="s">
        <v>5</v>
      </c>
      <c r="C1195" s="140">
        <v>7</v>
      </c>
      <c r="D1195" s="141">
        <v>0.127</v>
      </c>
      <c r="E1195" s="142">
        <v>49</v>
      </c>
      <c r="F1195" s="143">
        <v>0.17199999999999999</v>
      </c>
      <c r="G1195"/>
    </row>
    <row r="1196" spans="1:7">
      <c r="A1196" s="213"/>
      <c r="B1196" s="139" t="s">
        <v>13</v>
      </c>
      <c r="C1196" s="140">
        <v>3</v>
      </c>
      <c r="D1196" s="141">
        <v>5.5E-2</v>
      </c>
      <c r="E1196" s="142">
        <v>44</v>
      </c>
      <c r="F1196" s="143">
        <v>0.154</v>
      </c>
      <c r="G1196"/>
    </row>
    <row r="1197" spans="1:7">
      <c r="A1197" s="213"/>
      <c r="B1197" s="139" t="s">
        <v>412</v>
      </c>
      <c r="C1197" s="140">
        <v>36</v>
      </c>
      <c r="D1197" s="141">
        <v>0.65500000000000003</v>
      </c>
      <c r="E1197" s="142">
        <v>146</v>
      </c>
      <c r="F1197" s="143">
        <v>0.51200000000000001</v>
      </c>
      <c r="G1197"/>
    </row>
    <row r="1198" spans="1:7">
      <c r="A1198" s="214"/>
      <c r="B1198" s="144" t="s">
        <v>0</v>
      </c>
      <c r="C1198" s="145">
        <v>55</v>
      </c>
      <c r="D1198" s="146">
        <v>1</v>
      </c>
      <c r="E1198" s="147">
        <v>285</v>
      </c>
      <c r="F1198" s="148">
        <v>1</v>
      </c>
      <c r="G1198"/>
    </row>
    <row r="1199" spans="1:7">
      <c r="A1199" s="212" t="s">
        <v>414</v>
      </c>
      <c r="B1199" s="139" t="s">
        <v>411</v>
      </c>
      <c r="C1199" s="140">
        <v>26</v>
      </c>
      <c r="D1199" s="141">
        <v>0.313</v>
      </c>
      <c r="E1199" s="142">
        <v>165</v>
      </c>
      <c r="F1199" s="143">
        <v>0.34799999999999998</v>
      </c>
      <c r="G1199"/>
    </row>
    <row r="1200" spans="1:7">
      <c r="A1200" s="213"/>
      <c r="B1200" s="139" t="s">
        <v>5</v>
      </c>
      <c r="C1200" s="140">
        <v>25</v>
      </c>
      <c r="D1200" s="141">
        <v>0.30099999999999999</v>
      </c>
      <c r="E1200" s="142">
        <v>157</v>
      </c>
      <c r="F1200" s="143">
        <v>0.33100000000000002</v>
      </c>
      <c r="G1200"/>
    </row>
    <row r="1201" spans="1:7">
      <c r="A1201" s="213"/>
      <c r="B1201" s="139" t="s">
        <v>13</v>
      </c>
      <c r="C1201" s="140">
        <v>19</v>
      </c>
      <c r="D1201" s="141">
        <v>0.22900000000000001</v>
      </c>
      <c r="E1201" s="142">
        <v>85</v>
      </c>
      <c r="F1201" s="143">
        <v>0.17899999999999999</v>
      </c>
      <c r="G1201"/>
    </row>
    <row r="1202" spans="1:7">
      <c r="A1202" s="213"/>
      <c r="B1202" s="139" t="s">
        <v>412</v>
      </c>
      <c r="C1202" s="140">
        <v>13</v>
      </c>
      <c r="D1202" s="141">
        <v>0.157</v>
      </c>
      <c r="E1202" s="142">
        <v>67</v>
      </c>
      <c r="F1202" s="143">
        <v>0.14099999999999999</v>
      </c>
      <c r="G1202"/>
    </row>
    <row r="1203" spans="1:7">
      <c r="A1203" s="214"/>
      <c r="B1203" s="144" t="s">
        <v>0</v>
      </c>
      <c r="C1203" s="145">
        <v>83</v>
      </c>
      <c r="D1203" s="146">
        <v>1</v>
      </c>
      <c r="E1203" s="147">
        <v>474</v>
      </c>
      <c r="F1203" s="148">
        <v>1</v>
      </c>
      <c r="G1203"/>
    </row>
    <row r="1204" spans="1:7" ht="80" customHeight="1">
      <c r="A1204" s="205" t="s">
        <v>480</v>
      </c>
      <c r="B1204" s="206"/>
      <c r="C1204" s="206"/>
      <c r="D1204" s="206"/>
      <c r="E1204" s="206"/>
      <c r="F1204" s="207"/>
      <c r="G1204"/>
    </row>
    <row r="1205" spans="1:7">
      <c r="A1205" s="212" t="s">
        <v>415</v>
      </c>
      <c r="B1205" s="139" t="s">
        <v>411</v>
      </c>
      <c r="C1205" s="140">
        <v>22</v>
      </c>
      <c r="D1205" s="141">
        <v>0.5</v>
      </c>
      <c r="E1205" s="142">
        <v>86</v>
      </c>
      <c r="F1205" s="143">
        <v>0.29799999999999999</v>
      </c>
      <c r="G1205"/>
    </row>
    <row r="1206" spans="1:7">
      <c r="A1206" s="213"/>
      <c r="B1206" s="139" t="s">
        <v>5</v>
      </c>
      <c r="C1206" s="140">
        <v>12</v>
      </c>
      <c r="D1206" s="141">
        <v>0.27300000000000002</v>
      </c>
      <c r="E1206" s="142">
        <v>89</v>
      </c>
      <c r="F1206" s="143">
        <v>0.308</v>
      </c>
      <c r="G1206"/>
    </row>
    <row r="1207" spans="1:7">
      <c r="A1207" s="213"/>
      <c r="B1207" s="139" t="s">
        <v>13</v>
      </c>
      <c r="C1207" s="140">
        <v>5</v>
      </c>
      <c r="D1207" s="141">
        <v>0.114</v>
      </c>
      <c r="E1207" s="142">
        <v>59</v>
      </c>
      <c r="F1207" s="143">
        <v>0.20399999999999999</v>
      </c>
      <c r="G1207"/>
    </row>
    <row r="1208" spans="1:7">
      <c r="A1208" s="213"/>
      <c r="B1208" s="139" t="s">
        <v>412</v>
      </c>
      <c r="C1208" s="140">
        <v>5</v>
      </c>
      <c r="D1208" s="141">
        <v>0.114</v>
      </c>
      <c r="E1208" s="142">
        <v>55</v>
      </c>
      <c r="F1208" s="143">
        <v>0.19</v>
      </c>
      <c r="G1208"/>
    </row>
    <row r="1209" spans="1:7" ht="16" customHeight="1">
      <c r="A1209" s="214"/>
      <c r="B1209" s="144" t="s">
        <v>0</v>
      </c>
      <c r="C1209" s="145">
        <v>44</v>
      </c>
      <c r="D1209" s="146">
        <v>1</v>
      </c>
      <c r="E1209" s="147">
        <v>289</v>
      </c>
      <c r="F1209" s="148">
        <v>1</v>
      </c>
      <c r="G1209"/>
    </row>
    <row r="1210" spans="1:7">
      <c r="A1210" s="212" t="s">
        <v>416</v>
      </c>
      <c r="B1210" s="139" t="s">
        <v>411</v>
      </c>
      <c r="C1210" s="140">
        <v>18</v>
      </c>
      <c r="D1210" s="141">
        <v>0.28999999999999998</v>
      </c>
      <c r="E1210" s="142">
        <v>83</v>
      </c>
      <c r="F1210" s="143">
        <v>0.20300000000000001</v>
      </c>
      <c r="G1210"/>
    </row>
    <row r="1211" spans="1:7">
      <c r="A1211" s="213"/>
      <c r="B1211" s="139" t="s">
        <v>5</v>
      </c>
      <c r="C1211" s="140">
        <v>16</v>
      </c>
      <c r="D1211" s="141">
        <v>0.25800000000000001</v>
      </c>
      <c r="E1211" s="142">
        <v>108</v>
      </c>
      <c r="F1211" s="143">
        <v>0.26400000000000001</v>
      </c>
      <c r="G1211"/>
    </row>
    <row r="1212" spans="1:7">
      <c r="A1212" s="213"/>
      <c r="B1212" s="139" t="s">
        <v>13</v>
      </c>
      <c r="C1212" s="140">
        <v>13</v>
      </c>
      <c r="D1212" s="141">
        <v>0.21</v>
      </c>
      <c r="E1212" s="142">
        <v>79</v>
      </c>
      <c r="F1212" s="143">
        <v>0.193</v>
      </c>
      <c r="G1212"/>
    </row>
    <row r="1213" spans="1:7">
      <c r="A1213" s="213"/>
      <c r="B1213" s="139" t="s">
        <v>412</v>
      </c>
      <c r="C1213" s="140">
        <v>15</v>
      </c>
      <c r="D1213" s="141">
        <v>0.24199999999999999</v>
      </c>
      <c r="E1213" s="142">
        <v>139</v>
      </c>
      <c r="F1213" s="143">
        <v>0.34</v>
      </c>
      <c r="G1213"/>
    </row>
    <row r="1214" spans="1:7">
      <c r="A1214" s="214"/>
      <c r="B1214" s="144" t="s">
        <v>0</v>
      </c>
      <c r="C1214" s="145">
        <v>62</v>
      </c>
      <c r="D1214" s="146">
        <v>1</v>
      </c>
      <c r="E1214" s="147">
        <v>409</v>
      </c>
      <c r="F1214" s="148">
        <v>1</v>
      </c>
      <c r="G1214"/>
    </row>
    <row r="1215" spans="1:7">
      <c r="A1215" s="212" t="s">
        <v>417</v>
      </c>
      <c r="B1215" s="139" t="s">
        <v>411</v>
      </c>
      <c r="C1215" s="140">
        <v>22</v>
      </c>
      <c r="D1215" s="141">
        <v>0.379</v>
      </c>
      <c r="E1215" s="142">
        <v>116</v>
      </c>
      <c r="F1215" s="143">
        <v>0.36</v>
      </c>
      <c r="G1215"/>
    </row>
    <row r="1216" spans="1:7">
      <c r="A1216" s="213"/>
      <c r="B1216" s="139" t="s">
        <v>5</v>
      </c>
      <c r="C1216" s="140">
        <v>16</v>
      </c>
      <c r="D1216" s="141">
        <v>0.27600000000000002</v>
      </c>
      <c r="E1216" s="142">
        <v>110</v>
      </c>
      <c r="F1216" s="143">
        <v>0.34200000000000003</v>
      </c>
      <c r="G1216"/>
    </row>
    <row r="1217" spans="1:7">
      <c r="A1217" s="213"/>
      <c r="B1217" s="139" t="s">
        <v>13</v>
      </c>
      <c r="C1217" s="140">
        <v>9</v>
      </c>
      <c r="D1217" s="141">
        <v>0.155</v>
      </c>
      <c r="E1217" s="142">
        <v>57</v>
      </c>
      <c r="F1217" s="143">
        <v>0.17699999999999999</v>
      </c>
      <c r="G1217"/>
    </row>
    <row r="1218" spans="1:7">
      <c r="A1218" s="213"/>
      <c r="B1218" s="139" t="s">
        <v>412</v>
      </c>
      <c r="C1218" s="140">
        <v>11</v>
      </c>
      <c r="D1218" s="141">
        <v>0.19</v>
      </c>
      <c r="E1218" s="142">
        <v>39</v>
      </c>
      <c r="F1218" s="143">
        <v>0.121</v>
      </c>
      <c r="G1218"/>
    </row>
    <row r="1219" spans="1:7">
      <c r="A1219" s="214"/>
      <c r="B1219" s="144" t="s">
        <v>0</v>
      </c>
      <c r="C1219" s="145">
        <v>58</v>
      </c>
      <c r="D1219" s="146">
        <v>1</v>
      </c>
      <c r="E1219" s="147">
        <v>322</v>
      </c>
      <c r="F1219" s="148">
        <v>1</v>
      </c>
      <c r="G1219"/>
    </row>
    <row r="1220" spans="1:7">
      <c r="A1220" s="212" t="s">
        <v>418</v>
      </c>
      <c r="B1220" s="139" t="s">
        <v>411</v>
      </c>
      <c r="C1220" s="140">
        <v>15</v>
      </c>
      <c r="D1220" s="141">
        <v>0.13200000000000001</v>
      </c>
      <c r="E1220" s="142">
        <v>103</v>
      </c>
      <c r="F1220" s="143">
        <v>0.14099999999999999</v>
      </c>
      <c r="G1220"/>
    </row>
    <row r="1221" spans="1:7">
      <c r="A1221" s="213"/>
      <c r="B1221" s="139" t="s">
        <v>5</v>
      </c>
      <c r="C1221" s="140">
        <v>33</v>
      </c>
      <c r="D1221" s="141">
        <v>0.28899999999999998</v>
      </c>
      <c r="E1221" s="142">
        <v>256</v>
      </c>
      <c r="F1221" s="143">
        <v>0.34899999999999998</v>
      </c>
      <c r="G1221"/>
    </row>
    <row r="1222" spans="1:7">
      <c r="A1222" s="213"/>
      <c r="B1222" s="139" t="s">
        <v>13</v>
      </c>
      <c r="C1222" s="140">
        <v>38</v>
      </c>
      <c r="D1222" s="141">
        <v>0.33300000000000002</v>
      </c>
      <c r="E1222" s="142">
        <v>207</v>
      </c>
      <c r="F1222" s="143">
        <v>0.28199999999999997</v>
      </c>
      <c r="G1222"/>
    </row>
    <row r="1223" spans="1:7">
      <c r="A1223" s="213"/>
      <c r="B1223" s="139" t="s">
        <v>412</v>
      </c>
      <c r="C1223" s="140">
        <v>28</v>
      </c>
      <c r="D1223" s="141">
        <v>0.246</v>
      </c>
      <c r="E1223" s="142">
        <v>167</v>
      </c>
      <c r="F1223" s="143">
        <v>0.22800000000000001</v>
      </c>
      <c r="G1223"/>
    </row>
    <row r="1224" spans="1:7">
      <c r="A1224" s="214"/>
      <c r="B1224" s="144" t="s">
        <v>0</v>
      </c>
      <c r="C1224" s="145">
        <v>114</v>
      </c>
      <c r="D1224" s="146">
        <v>1</v>
      </c>
      <c r="E1224" s="147">
        <v>733</v>
      </c>
      <c r="F1224" s="148">
        <v>1</v>
      </c>
      <c r="G1224"/>
    </row>
    <row r="1225" spans="1:7">
      <c r="A1225" s="212" t="s">
        <v>419</v>
      </c>
      <c r="B1225" s="139" t="s">
        <v>411</v>
      </c>
      <c r="C1225" s="140">
        <v>4</v>
      </c>
      <c r="D1225" s="141">
        <v>0.17399999999999999</v>
      </c>
      <c r="E1225" s="142">
        <v>34</v>
      </c>
      <c r="F1225" s="143">
        <v>0.17499999999999999</v>
      </c>
      <c r="G1225"/>
    </row>
    <row r="1226" spans="1:7">
      <c r="A1226" s="213"/>
      <c r="B1226" s="139" t="s">
        <v>5</v>
      </c>
      <c r="C1226" s="140">
        <v>4</v>
      </c>
      <c r="D1226" s="141">
        <v>0.17399999999999999</v>
      </c>
      <c r="E1226" s="142">
        <v>26</v>
      </c>
      <c r="F1226" s="143">
        <v>0.13400000000000001</v>
      </c>
      <c r="G1226"/>
    </row>
    <row r="1227" spans="1:7">
      <c r="A1227" s="213"/>
      <c r="B1227" s="139" t="s">
        <v>13</v>
      </c>
      <c r="C1227" s="140">
        <v>5</v>
      </c>
      <c r="D1227" s="141">
        <v>0.217</v>
      </c>
      <c r="E1227" s="142">
        <v>38</v>
      </c>
      <c r="F1227" s="143">
        <v>0.19600000000000001</v>
      </c>
      <c r="G1227"/>
    </row>
    <row r="1228" spans="1:7">
      <c r="A1228" s="213"/>
      <c r="B1228" s="139" t="s">
        <v>412</v>
      </c>
      <c r="C1228" s="140">
        <v>10</v>
      </c>
      <c r="D1228" s="141">
        <v>0.435</v>
      </c>
      <c r="E1228" s="142">
        <v>96</v>
      </c>
      <c r="F1228" s="143">
        <v>0.495</v>
      </c>
      <c r="G1228"/>
    </row>
    <row r="1229" spans="1:7">
      <c r="A1229" s="214"/>
      <c r="B1229" s="144" t="s">
        <v>0</v>
      </c>
      <c r="C1229" s="145">
        <v>23</v>
      </c>
      <c r="D1229" s="146">
        <v>1</v>
      </c>
      <c r="E1229" s="147">
        <v>194</v>
      </c>
      <c r="F1229" s="148">
        <v>1</v>
      </c>
      <c r="G1229"/>
    </row>
    <row r="1230" spans="1:7">
      <c r="A1230" s="212" t="s">
        <v>420</v>
      </c>
      <c r="B1230" s="139" t="s">
        <v>411</v>
      </c>
      <c r="C1230" s="140">
        <v>12</v>
      </c>
      <c r="D1230" s="141">
        <v>0.33300000000000002</v>
      </c>
      <c r="E1230" s="142">
        <v>76</v>
      </c>
      <c r="F1230" s="143">
        <v>0.22600000000000001</v>
      </c>
      <c r="G1230"/>
    </row>
    <row r="1231" spans="1:7">
      <c r="A1231" s="213"/>
      <c r="B1231" s="139" t="s">
        <v>5</v>
      </c>
      <c r="C1231" s="140">
        <v>14</v>
      </c>
      <c r="D1231" s="141">
        <v>0.38900000000000001</v>
      </c>
      <c r="E1231" s="142">
        <v>109</v>
      </c>
      <c r="F1231" s="143">
        <v>0.32400000000000001</v>
      </c>
      <c r="G1231"/>
    </row>
    <row r="1232" spans="1:7">
      <c r="A1232" s="213"/>
      <c r="B1232" s="139" t="s">
        <v>13</v>
      </c>
      <c r="C1232" s="140">
        <v>8</v>
      </c>
      <c r="D1232" s="141">
        <v>0.222</v>
      </c>
      <c r="E1232" s="142">
        <v>67</v>
      </c>
      <c r="F1232" s="143">
        <v>0.19900000000000001</v>
      </c>
      <c r="G1232"/>
    </row>
    <row r="1233" spans="1:7" ht="16" customHeight="1">
      <c r="A1233" s="213"/>
      <c r="B1233" s="139" t="s">
        <v>412</v>
      </c>
      <c r="C1233" s="140">
        <v>2</v>
      </c>
      <c r="D1233" s="141">
        <v>5.6000000000000001E-2</v>
      </c>
      <c r="E1233" s="142">
        <v>84</v>
      </c>
      <c r="F1233" s="143">
        <v>0.25</v>
      </c>
      <c r="G1233"/>
    </row>
    <row r="1234" spans="1:7">
      <c r="A1234" s="214"/>
      <c r="B1234" s="144" t="s">
        <v>0</v>
      </c>
      <c r="C1234" s="145">
        <v>36</v>
      </c>
      <c r="D1234" s="146">
        <v>1</v>
      </c>
      <c r="E1234" s="147">
        <v>336</v>
      </c>
      <c r="F1234" s="148">
        <v>1</v>
      </c>
      <c r="G1234"/>
    </row>
    <row r="1235" spans="1:7" ht="80" customHeight="1">
      <c r="A1235" s="205" t="s">
        <v>480</v>
      </c>
      <c r="B1235" s="206"/>
      <c r="C1235" s="206"/>
      <c r="D1235" s="206"/>
      <c r="E1235" s="206"/>
      <c r="F1235" s="207"/>
      <c r="G1235"/>
    </row>
    <row r="1236" spans="1:7">
      <c r="A1236" s="212" t="s">
        <v>421</v>
      </c>
      <c r="B1236" s="139" t="s">
        <v>411</v>
      </c>
      <c r="C1236" s="140">
        <v>3</v>
      </c>
      <c r="D1236" s="141">
        <v>3.2000000000000001E-2</v>
      </c>
      <c r="E1236" s="142">
        <v>28</v>
      </c>
      <c r="F1236" s="143">
        <v>5.1999999999999998E-2</v>
      </c>
      <c r="G1236"/>
    </row>
    <row r="1237" spans="1:7">
      <c r="A1237" s="213"/>
      <c r="B1237" s="139" t="s">
        <v>5</v>
      </c>
      <c r="C1237" s="140">
        <v>13</v>
      </c>
      <c r="D1237" s="141">
        <v>0.13800000000000001</v>
      </c>
      <c r="E1237" s="142">
        <v>79</v>
      </c>
      <c r="F1237" s="143">
        <v>0.14599999999999999</v>
      </c>
      <c r="G1237"/>
    </row>
    <row r="1238" spans="1:7">
      <c r="A1238" s="213"/>
      <c r="B1238" s="139" t="s">
        <v>13</v>
      </c>
      <c r="C1238" s="140">
        <v>26</v>
      </c>
      <c r="D1238" s="141">
        <v>0.27700000000000002</v>
      </c>
      <c r="E1238" s="142">
        <v>141</v>
      </c>
      <c r="F1238" s="143">
        <v>0.26</v>
      </c>
      <c r="G1238"/>
    </row>
    <row r="1239" spans="1:7">
      <c r="A1239" s="213"/>
      <c r="B1239" s="139" t="s">
        <v>412</v>
      </c>
      <c r="C1239" s="140">
        <v>52</v>
      </c>
      <c r="D1239" s="141">
        <v>0.55300000000000005</v>
      </c>
      <c r="E1239" s="142">
        <v>294</v>
      </c>
      <c r="F1239" s="143">
        <v>0.54200000000000004</v>
      </c>
      <c r="G1239"/>
    </row>
    <row r="1240" spans="1:7">
      <c r="A1240" s="214"/>
      <c r="B1240" s="144" t="s">
        <v>0</v>
      </c>
      <c r="C1240" s="145">
        <v>94</v>
      </c>
      <c r="D1240" s="146">
        <v>1</v>
      </c>
      <c r="E1240" s="147">
        <v>542</v>
      </c>
      <c r="F1240" s="148">
        <v>1</v>
      </c>
      <c r="G1240"/>
    </row>
    <row r="1241" spans="1:7">
      <c r="A1241" s="212" t="s">
        <v>422</v>
      </c>
      <c r="B1241" s="139" t="s">
        <v>411</v>
      </c>
      <c r="C1241" s="140">
        <v>18</v>
      </c>
      <c r="D1241" s="141">
        <v>0.20899999999999999</v>
      </c>
      <c r="E1241" s="142">
        <v>103</v>
      </c>
      <c r="F1241" s="143">
        <v>0.17799999999999999</v>
      </c>
      <c r="G1241"/>
    </row>
    <row r="1242" spans="1:7">
      <c r="A1242" s="213"/>
      <c r="B1242" s="139" t="s">
        <v>5</v>
      </c>
      <c r="C1242" s="140">
        <v>25</v>
      </c>
      <c r="D1242" s="141">
        <v>0.29099999999999998</v>
      </c>
      <c r="E1242" s="142">
        <v>200</v>
      </c>
      <c r="F1242" s="143">
        <v>0.34499999999999997</v>
      </c>
      <c r="G1242"/>
    </row>
    <row r="1243" spans="1:7">
      <c r="A1243" s="213"/>
      <c r="B1243" s="139" t="s">
        <v>13</v>
      </c>
      <c r="C1243" s="140">
        <v>22</v>
      </c>
      <c r="D1243" s="141">
        <v>0.25600000000000001</v>
      </c>
      <c r="E1243" s="142">
        <v>156</v>
      </c>
      <c r="F1243" s="143">
        <v>0.26900000000000002</v>
      </c>
      <c r="G1243"/>
    </row>
    <row r="1244" spans="1:7">
      <c r="A1244" s="213"/>
      <c r="B1244" s="139" t="s">
        <v>412</v>
      </c>
      <c r="C1244" s="140">
        <v>21</v>
      </c>
      <c r="D1244" s="141">
        <v>0.24399999999999999</v>
      </c>
      <c r="E1244" s="142">
        <v>121</v>
      </c>
      <c r="F1244" s="143">
        <v>0.20899999999999999</v>
      </c>
      <c r="G1244"/>
    </row>
    <row r="1245" spans="1:7">
      <c r="A1245" s="214"/>
      <c r="B1245" s="144" t="s">
        <v>0</v>
      </c>
      <c r="C1245" s="145">
        <v>86</v>
      </c>
      <c r="D1245" s="146">
        <v>1</v>
      </c>
      <c r="E1245" s="147">
        <v>580</v>
      </c>
      <c r="F1245" s="148">
        <v>1</v>
      </c>
      <c r="G1245"/>
    </row>
    <row r="1246" spans="1:7">
      <c r="A1246" s="212" t="s">
        <v>423</v>
      </c>
      <c r="B1246" s="139" t="s">
        <v>411</v>
      </c>
      <c r="C1246" s="140">
        <v>10</v>
      </c>
      <c r="D1246" s="141">
        <v>0.17499999999999999</v>
      </c>
      <c r="E1246" s="142">
        <v>86</v>
      </c>
      <c r="F1246" s="143">
        <v>0.22600000000000001</v>
      </c>
      <c r="G1246"/>
    </row>
    <row r="1247" spans="1:7">
      <c r="A1247" s="213"/>
      <c r="B1247" s="139" t="s">
        <v>5</v>
      </c>
      <c r="C1247" s="140">
        <v>27</v>
      </c>
      <c r="D1247" s="141">
        <v>0.47399999999999998</v>
      </c>
      <c r="E1247" s="142">
        <v>124</v>
      </c>
      <c r="F1247" s="143">
        <v>0.32600000000000001</v>
      </c>
      <c r="G1247"/>
    </row>
    <row r="1248" spans="1:7">
      <c r="A1248" s="213"/>
      <c r="B1248" s="139" t="s">
        <v>13</v>
      </c>
      <c r="C1248" s="140">
        <v>9</v>
      </c>
      <c r="D1248" s="141">
        <v>0.158</v>
      </c>
      <c r="E1248" s="142">
        <v>87</v>
      </c>
      <c r="F1248" s="143">
        <v>0.22900000000000001</v>
      </c>
      <c r="G1248"/>
    </row>
    <row r="1249" spans="1:7">
      <c r="A1249" s="213"/>
      <c r="B1249" s="139" t="s">
        <v>412</v>
      </c>
      <c r="C1249" s="140">
        <v>11</v>
      </c>
      <c r="D1249" s="141">
        <v>0.193</v>
      </c>
      <c r="E1249" s="142">
        <v>83</v>
      </c>
      <c r="F1249" s="143">
        <v>0.218</v>
      </c>
      <c r="G1249"/>
    </row>
    <row r="1250" spans="1:7" ht="16" customHeight="1">
      <c r="A1250" s="214"/>
      <c r="B1250" s="144" t="s">
        <v>0</v>
      </c>
      <c r="C1250" s="145">
        <v>57</v>
      </c>
      <c r="D1250" s="146">
        <v>1</v>
      </c>
      <c r="E1250" s="147">
        <v>380</v>
      </c>
      <c r="F1250" s="148">
        <v>1</v>
      </c>
      <c r="G1250"/>
    </row>
    <row r="1251" spans="1:7">
      <c r="A1251" s="212" t="s">
        <v>424</v>
      </c>
      <c r="B1251" s="139" t="s">
        <v>411</v>
      </c>
      <c r="C1251" s="140">
        <v>9</v>
      </c>
      <c r="D1251" s="141">
        <v>0.12</v>
      </c>
      <c r="E1251" s="142">
        <v>43</v>
      </c>
      <c r="F1251" s="143">
        <v>9.9000000000000005E-2</v>
      </c>
      <c r="G1251"/>
    </row>
    <row r="1252" spans="1:7">
      <c r="A1252" s="213"/>
      <c r="B1252" s="139" t="s">
        <v>5</v>
      </c>
      <c r="C1252" s="140">
        <v>16</v>
      </c>
      <c r="D1252" s="141">
        <v>0.21299999999999999</v>
      </c>
      <c r="E1252" s="142">
        <v>104</v>
      </c>
      <c r="F1252" s="143">
        <v>0.24</v>
      </c>
      <c r="G1252"/>
    </row>
    <row r="1253" spans="1:7">
      <c r="A1253" s="213"/>
      <c r="B1253" s="139" t="s">
        <v>13</v>
      </c>
      <c r="C1253" s="140">
        <v>25</v>
      </c>
      <c r="D1253" s="141">
        <v>0.33300000000000002</v>
      </c>
      <c r="E1253" s="142">
        <v>108</v>
      </c>
      <c r="F1253" s="143">
        <v>0.249</v>
      </c>
      <c r="G1253"/>
    </row>
    <row r="1254" spans="1:7">
      <c r="A1254" s="213"/>
      <c r="B1254" s="139" t="s">
        <v>412</v>
      </c>
      <c r="C1254" s="140">
        <v>25</v>
      </c>
      <c r="D1254" s="141">
        <v>0.33300000000000002</v>
      </c>
      <c r="E1254" s="142">
        <v>179</v>
      </c>
      <c r="F1254" s="143">
        <v>0.41199999999999998</v>
      </c>
      <c r="G1254"/>
    </row>
    <row r="1255" spans="1:7">
      <c r="A1255" s="214"/>
      <c r="B1255" s="144" t="s">
        <v>0</v>
      </c>
      <c r="C1255" s="145">
        <v>75</v>
      </c>
      <c r="D1255" s="146">
        <v>1</v>
      </c>
      <c r="E1255" s="147">
        <v>434</v>
      </c>
      <c r="F1255" s="148">
        <v>1</v>
      </c>
      <c r="G1255"/>
    </row>
    <row r="1256" spans="1:7" ht="16" customHeight="1">
      <c r="A1256" s="212" t="s">
        <v>425</v>
      </c>
      <c r="B1256" s="139" t="s">
        <v>411</v>
      </c>
      <c r="C1256" s="140">
        <v>2</v>
      </c>
      <c r="D1256" s="141">
        <v>2.7E-2</v>
      </c>
      <c r="E1256" s="142">
        <v>10</v>
      </c>
      <c r="F1256" s="143">
        <v>2.5000000000000001E-2</v>
      </c>
      <c r="G1256"/>
    </row>
    <row r="1257" spans="1:7">
      <c r="A1257" s="213"/>
      <c r="B1257" s="139" t="s">
        <v>5</v>
      </c>
      <c r="C1257" s="140">
        <v>4</v>
      </c>
      <c r="D1257" s="141">
        <v>5.2999999999999999E-2</v>
      </c>
      <c r="E1257" s="142">
        <v>27</v>
      </c>
      <c r="F1257" s="143">
        <v>6.7000000000000004E-2</v>
      </c>
      <c r="G1257"/>
    </row>
    <row r="1258" spans="1:7">
      <c r="A1258" s="213"/>
      <c r="B1258" s="139" t="s">
        <v>13</v>
      </c>
      <c r="C1258" s="140">
        <v>14</v>
      </c>
      <c r="D1258" s="141">
        <v>0.187</v>
      </c>
      <c r="E1258" s="142">
        <v>90</v>
      </c>
      <c r="F1258" s="143">
        <v>0.223</v>
      </c>
      <c r="G1258"/>
    </row>
    <row r="1259" spans="1:7">
      <c r="A1259" s="213"/>
      <c r="B1259" s="139" t="s">
        <v>412</v>
      </c>
      <c r="C1259" s="140">
        <v>55</v>
      </c>
      <c r="D1259" s="141">
        <v>0.73299999999999998</v>
      </c>
      <c r="E1259" s="142">
        <v>276</v>
      </c>
      <c r="F1259" s="143">
        <v>0.68500000000000005</v>
      </c>
      <c r="G1259"/>
    </row>
    <row r="1260" spans="1:7">
      <c r="A1260" s="214"/>
      <c r="B1260" s="144" t="s">
        <v>0</v>
      </c>
      <c r="C1260" s="145">
        <v>75</v>
      </c>
      <c r="D1260" s="146">
        <v>1</v>
      </c>
      <c r="E1260" s="147">
        <v>403</v>
      </c>
      <c r="F1260" s="148">
        <v>1</v>
      </c>
      <c r="G1260"/>
    </row>
    <row r="1261" spans="1:7">
      <c r="A1261" s="212" t="s">
        <v>426</v>
      </c>
      <c r="B1261" s="139" t="s">
        <v>411</v>
      </c>
      <c r="C1261" s="140">
        <v>8</v>
      </c>
      <c r="D1261" s="141">
        <v>7.9000000000000001E-2</v>
      </c>
      <c r="E1261" s="142">
        <v>55</v>
      </c>
      <c r="F1261" s="143">
        <v>8.7999999999999995E-2</v>
      </c>
      <c r="G1261"/>
    </row>
    <row r="1262" spans="1:7">
      <c r="A1262" s="213"/>
      <c r="B1262" s="139" t="s">
        <v>5</v>
      </c>
      <c r="C1262" s="140">
        <v>20</v>
      </c>
      <c r="D1262" s="141">
        <v>0.19800000000000001</v>
      </c>
      <c r="E1262" s="142">
        <v>132</v>
      </c>
      <c r="F1262" s="143">
        <v>0.21099999999999999</v>
      </c>
      <c r="G1262"/>
    </row>
    <row r="1263" spans="1:7">
      <c r="A1263" s="213"/>
      <c r="B1263" s="139" t="s">
        <v>13</v>
      </c>
      <c r="C1263" s="140">
        <v>28</v>
      </c>
      <c r="D1263" s="141">
        <v>0.27700000000000002</v>
      </c>
      <c r="E1263" s="142">
        <v>190</v>
      </c>
      <c r="F1263" s="143">
        <v>0.30299999999999999</v>
      </c>
    </row>
    <row r="1264" spans="1:7">
      <c r="A1264" s="213"/>
      <c r="B1264" s="139" t="s">
        <v>412</v>
      </c>
      <c r="C1264" s="140">
        <v>45</v>
      </c>
      <c r="D1264" s="141">
        <v>0.44600000000000001</v>
      </c>
      <c r="E1264" s="142">
        <v>250</v>
      </c>
      <c r="F1264" s="143">
        <v>0.39900000000000002</v>
      </c>
    </row>
    <row r="1265" spans="1:7">
      <c r="A1265" s="214"/>
      <c r="B1265" s="144" t="s">
        <v>0</v>
      </c>
      <c r="C1265" s="145">
        <v>101</v>
      </c>
      <c r="D1265" s="146">
        <v>1</v>
      </c>
      <c r="E1265" s="147">
        <v>627</v>
      </c>
      <c r="F1265" s="148">
        <v>1</v>
      </c>
    </row>
    <row r="1266" spans="1:7" ht="80" customHeight="1">
      <c r="A1266" s="205" t="s">
        <v>480</v>
      </c>
      <c r="B1266" s="206"/>
      <c r="C1266" s="206"/>
      <c r="D1266" s="206"/>
      <c r="E1266" s="206"/>
      <c r="F1266" s="207"/>
      <c r="G1266"/>
    </row>
    <row r="1267" spans="1:7">
      <c r="A1267" s="212" t="s">
        <v>427</v>
      </c>
      <c r="B1267" s="139" t="s">
        <v>411</v>
      </c>
      <c r="C1267" s="140">
        <v>7</v>
      </c>
      <c r="D1267" s="141">
        <v>0.14899999999999999</v>
      </c>
      <c r="E1267" s="142">
        <v>69</v>
      </c>
      <c r="F1267" s="143">
        <v>0.16400000000000001</v>
      </c>
    </row>
    <row r="1268" spans="1:7">
      <c r="A1268" s="213"/>
      <c r="B1268" s="139" t="s">
        <v>5</v>
      </c>
      <c r="C1268" s="140">
        <v>12</v>
      </c>
      <c r="D1268" s="141">
        <v>0.255</v>
      </c>
      <c r="E1268" s="142">
        <v>104</v>
      </c>
      <c r="F1268" s="143">
        <v>0.248</v>
      </c>
    </row>
    <row r="1269" spans="1:7">
      <c r="A1269" s="213"/>
      <c r="B1269" s="139" t="s">
        <v>13</v>
      </c>
      <c r="C1269" s="140">
        <v>14</v>
      </c>
      <c r="D1269" s="141">
        <v>0.29799999999999999</v>
      </c>
      <c r="E1269" s="142">
        <v>108</v>
      </c>
      <c r="F1269" s="143">
        <v>0.25700000000000001</v>
      </c>
    </row>
    <row r="1270" spans="1:7">
      <c r="A1270" s="213"/>
      <c r="B1270" s="139" t="s">
        <v>412</v>
      </c>
      <c r="C1270" s="140">
        <v>14</v>
      </c>
      <c r="D1270" s="141">
        <v>0.29799999999999999</v>
      </c>
      <c r="E1270" s="142">
        <v>139</v>
      </c>
      <c r="F1270" s="143">
        <v>0.33100000000000002</v>
      </c>
    </row>
    <row r="1271" spans="1:7">
      <c r="A1271" s="214"/>
      <c r="B1271" s="144" t="s">
        <v>0</v>
      </c>
      <c r="C1271" s="145">
        <v>47</v>
      </c>
      <c r="D1271" s="146">
        <v>1</v>
      </c>
      <c r="E1271" s="147">
        <v>420</v>
      </c>
      <c r="F1271" s="148">
        <v>1</v>
      </c>
    </row>
    <row r="1272" spans="1:7">
      <c r="A1272" s="212" t="s">
        <v>428</v>
      </c>
      <c r="B1272" s="139" t="s">
        <v>411</v>
      </c>
      <c r="C1272" s="140">
        <v>9</v>
      </c>
      <c r="D1272" s="141">
        <v>0.14499999999999999</v>
      </c>
      <c r="E1272" s="142">
        <v>56</v>
      </c>
      <c r="F1272" s="143">
        <v>0.13</v>
      </c>
    </row>
    <row r="1273" spans="1:7">
      <c r="A1273" s="213"/>
      <c r="B1273" s="139" t="s">
        <v>5</v>
      </c>
      <c r="C1273" s="140">
        <v>13</v>
      </c>
      <c r="D1273" s="141">
        <v>0.21</v>
      </c>
      <c r="E1273" s="142">
        <v>136</v>
      </c>
      <c r="F1273" s="143">
        <v>0.316</v>
      </c>
    </row>
    <row r="1274" spans="1:7">
      <c r="A1274" s="213"/>
      <c r="B1274" s="139" t="s">
        <v>13</v>
      </c>
      <c r="C1274" s="140">
        <v>14</v>
      </c>
      <c r="D1274" s="141">
        <v>0.22600000000000001</v>
      </c>
      <c r="E1274" s="142">
        <v>105</v>
      </c>
      <c r="F1274" s="143">
        <v>0.24399999999999999</v>
      </c>
    </row>
    <row r="1275" spans="1:7">
      <c r="A1275" s="213"/>
      <c r="B1275" s="139" t="s">
        <v>412</v>
      </c>
      <c r="C1275" s="140">
        <v>26</v>
      </c>
      <c r="D1275" s="141">
        <v>0.41899999999999998</v>
      </c>
      <c r="E1275" s="142">
        <v>134</v>
      </c>
      <c r="F1275" s="143">
        <v>0.311</v>
      </c>
    </row>
    <row r="1276" spans="1:7">
      <c r="A1276" s="214"/>
      <c r="B1276" s="144" t="s">
        <v>0</v>
      </c>
      <c r="C1276" s="145">
        <v>62</v>
      </c>
      <c r="D1276" s="146">
        <v>1</v>
      </c>
      <c r="E1276" s="147">
        <v>431</v>
      </c>
      <c r="F1276" s="148">
        <v>1</v>
      </c>
    </row>
    <row r="1277" spans="1:7">
      <c r="A1277" s="212" t="s">
        <v>309</v>
      </c>
      <c r="B1277" s="139" t="s">
        <v>411</v>
      </c>
      <c r="C1277" s="140">
        <v>0</v>
      </c>
      <c r="D1277" s="141">
        <v>0</v>
      </c>
      <c r="E1277" s="142">
        <v>0</v>
      </c>
      <c r="F1277" s="143">
        <v>0</v>
      </c>
    </row>
    <row r="1278" spans="1:7">
      <c r="A1278" s="213"/>
      <c r="B1278" s="139" t="s">
        <v>5</v>
      </c>
      <c r="C1278" s="140">
        <v>0</v>
      </c>
      <c r="D1278" s="141">
        <v>0</v>
      </c>
      <c r="E1278" s="142">
        <v>5</v>
      </c>
      <c r="F1278" s="143">
        <v>0.25</v>
      </c>
    </row>
    <row r="1279" spans="1:7">
      <c r="A1279" s="213"/>
      <c r="B1279" s="139" t="s">
        <v>13</v>
      </c>
      <c r="C1279" s="140">
        <v>0</v>
      </c>
      <c r="D1279" s="141">
        <v>0</v>
      </c>
      <c r="E1279" s="142">
        <v>3</v>
      </c>
      <c r="F1279" s="143">
        <v>0.15</v>
      </c>
    </row>
    <row r="1280" spans="1:7">
      <c r="A1280" s="213"/>
      <c r="B1280" s="139" t="s">
        <v>412</v>
      </c>
      <c r="C1280" s="140">
        <v>3</v>
      </c>
      <c r="D1280" s="141">
        <v>1</v>
      </c>
      <c r="E1280" s="142">
        <v>12</v>
      </c>
      <c r="F1280" s="143">
        <v>0.6</v>
      </c>
    </row>
    <row r="1281" spans="1:6">
      <c r="A1281" s="214"/>
      <c r="B1281" s="144" t="s">
        <v>0</v>
      </c>
      <c r="C1281" s="145">
        <v>3</v>
      </c>
      <c r="D1281" s="146">
        <v>1</v>
      </c>
      <c r="E1281" s="147">
        <v>20</v>
      </c>
      <c r="F1281" s="148">
        <v>1</v>
      </c>
    </row>
    <row r="1282" spans="1:6">
      <c r="A1282" s="205" t="s">
        <v>449</v>
      </c>
      <c r="B1282" s="206"/>
      <c r="C1282" s="206"/>
      <c r="D1282" s="206"/>
      <c r="E1282" s="206"/>
      <c r="F1282" s="207"/>
    </row>
    <row r="1283" spans="1:6">
      <c r="A1283" s="215" t="s">
        <v>429</v>
      </c>
      <c r="B1283" s="216"/>
      <c r="C1283" s="149">
        <v>1</v>
      </c>
      <c r="D1283" s="150">
        <v>8.0000000000000002E-3</v>
      </c>
      <c r="E1283" s="151">
        <v>9</v>
      </c>
      <c r="F1283" s="152">
        <v>0.01</v>
      </c>
    </row>
    <row r="1284" spans="1:6">
      <c r="A1284" s="217" t="s">
        <v>430</v>
      </c>
      <c r="B1284" s="218"/>
      <c r="C1284" s="140">
        <v>10</v>
      </c>
      <c r="D1284" s="141">
        <v>0.08</v>
      </c>
      <c r="E1284" s="142">
        <v>59</v>
      </c>
      <c r="F1284" s="143">
        <v>6.8000000000000005E-2</v>
      </c>
    </row>
    <row r="1285" spans="1:6">
      <c r="A1285" s="217" t="s">
        <v>431</v>
      </c>
      <c r="B1285" s="218"/>
      <c r="C1285" s="140">
        <v>31</v>
      </c>
      <c r="D1285" s="141">
        <v>0.248</v>
      </c>
      <c r="E1285" s="142">
        <v>315</v>
      </c>
      <c r="F1285" s="143">
        <v>0.36199999999999999</v>
      </c>
    </row>
    <row r="1286" spans="1:6">
      <c r="A1286" s="217" t="s">
        <v>432</v>
      </c>
      <c r="B1286" s="218"/>
      <c r="C1286" s="140">
        <v>83</v>
      </c>
      <c r="D1286" s="141">
        <v>0.66400000000000003</v>
      </c>
      <c r="E1286" s="142">
        <v>488</v>
      </c>
      <c r="F1286" s="143">
        <v>0.56000000000000005</v>
      </c>
    </row>
    <row r="1287" spans="1:6">
      <c r="A1287" s="203" t="s">
        <v>0</v>
      </c>
      <c r="B1287" s="204"/>
      <c r="C1287" s="145">
        <v>125</v>
      </c>
      <c r="D1287" s="146">
        <v>1</v>
      </c>
      <c r="E1287" s="147">
        <v>871</v>
      </c>
      <c r="F1287" s="148">
        <v>1</v>
      </c>
    </row>
    <row r="1288" spans="1:6">
      <c r="A1288" s="205" t="s">
        <v>448</v>
      </c>
      <c r="B1288" s="206"/>
      <c r="C1288" s="206"/>
      <c r="D1288" s="206"/>
      <c r="E1288" s="206"/>
      <c r="F1288" s="207"/>
    </row>
    <row r="1289" spans="1:6">
      <c r="A1289" s="208" t="s">
        <v>90</v>
      </c>
      <c r="B1289" s="209"/>
      <c r="C1289" s="149">
        <v>1</v>
      </c>
      <c r="D1289" s="150">
        <v>8.0000000000000002E-3</v>
      </c>
      <c r="E1289" s="151">
        <v>9</v>
      </c>
      <c r="F1289" s="152">
        <v>0.01</v>
      </c>
    </row>
    <row r="1290" spans="1:6">
      <c r="A1290" s="210" t="s">
        <v>433</v>
      </c>
      <c r="B1290" s="211"/>
      <c r="C1290" s="140">
        <v>1</v>
      </c>
      <c r="D1290" s="141">
        <v>8.0000000000000002E-3</v>
      </c>
      <c r="E1290" s="142">
        <v>18</v>
      </c>
      <c r="F1290" s="143">
        <v>2.1000000000000001E-2</v>
      </c>
    </row>
    <row r="1291" spans="1:6">
      <c r="A1291" s="210" t="s">
        <v>434</v>
      </c>
      <c r="B1291" s="211"/>
      <c r="C1291" s="140">
        <v>6</v>
      </c>
      <c r="D1291" s="141">
        <v>4.8000000000000001E-2</v>
      </c>
      <c r="E1291" s="142">
        <v>50</v>
      </c>
      <c r="F1291" s="143">
        <v>5.8000000000000003E-2</v>
      </c>
    </row>
    <row r="1292" spans="1:6">
      <c r="A1292" s="210" t="s">
        <v>435</v>
      </c>
      <c r="B1292" s="211"/>
      <c r="C1292" s="140">
        <v>47</v>
      </c>
      <c r="D1292" s="141">
        <v>0.376</v>
      </c>
      <c r="E1292" s="142">
        <v>298</v>
      </c>
      <c r="F1292" s="143">
        <v>0.34599999999999997</v>
      </c>
    </row>
    <row r="1293" spans="1:6">
      <c r="A1293" s="210" t="s">
        <v>87</v>
      </c>
      <c r="B1293" s="211"/>
      <c r="C1293" s="140">
        <v>70</v>
      </c>
      <c r="D1293" s="141">
        <v>0.56000000000000005</v>
      </c>
      <c r="E1293" s="142">
        <v>487</v>
      </c>
      <c r="F1293" s="143">
        <v>0.56499999999999995</v>
      </c>
    </row>
    <row r="1294" spans="1:6">
      <c r="A1294" s="203" t="s">
        <v>0</v>
      </c>
      <c r="B1294" s="204"/>
      <c r="C1294" s="145">
        <v>125</v>
      </c>
      <c r="D1294" s="146">
        <v>1</v>
      </c>
      <c r="E1294" s="147">
        <v>862</v>
      </c>
      <c r="F1294" s="148">
        <v>1</v>
      </c>
    </row>
    <row r="1295" spans="1:6">
      <c r="A1295" s="205" t="s">
        <v>409</v>
      </c>
      <c r="B1295" s="206"/>
      <c r="C1295" s="206"/>
      <c r="D1295" s="206"/>
      <c r="E1295" s="206"/>
      <c r="F1295" s="207"/>
    </row>
    <row r="1296" spans="1:6" ht="14">
      <c r="A1296" s="197" t="s">
        <v>16</v>
      </c>
      <c r="B1296" s="198"/>
      <c r="C1296" s="88">
        <v>0</v>
      </c>
      <c r="D1296" s="89">
        <v>0</v>
      </c>
      <c r="E1296" s="135">
        <v>2</v>
      </c>
      <c r="F1296" s="90">
        <v>2E-3</v>
      </c>
    </row>
    <row r="1297" spans="1:6" ht="14">
      <c r="A1297" s="199" t="s">
        <v>17</v>
      </c>
      <c r="B1297" s="200"/>
      <c r="C1297" s="91">
        <v>2</v>
      </c>
      <c r="D1297" s="92">
        <v>1.2999999999999999E-2</v>
      </c>
      <c r="E1297" s="134">
        <v>21</v>
      </c>
      <c r="F1297" s="93">
        <v>2.1000000000000001E-2</v>
      </c>
    </row>
    <row r="1298" spans="1:6" ht="14">
      <c r="A1298" s="199" t="s">
        <v>18</v>
      </c>
      <c r="B1298" s="200"/>
      <c r="C1298" s="91">
        <v>6</v>
      </c>
      <c r="D1298" s="92">
        <v>3.9E-2</v>
      </c>
      <c r="E1298" s="172">
        <v>15</v>
      </c>
      <c r="F1298" s="93">
        <v>1.4999999999999999E-2</v>
      </c>
    </row>
    <row r="1299" spans="1:6" ht="14">
      <c r="A1299" s="199" t="s">
        <v>19</v>
      </c>
      <c r="B1299" s="200"/>
      <c r="C1299" s="91">
        <v>0</v>
      </c>
      <c r="D1299" s="92">
        <v>0</v>
      </c>
      <c r="E1299" s="172">
        <v>1</v>
      </c>
      <c r="F1299" s="93">
        <v>1E-3</v>
      </c>
    </row>
    <row r="1300" spans="1:6" ht="14">
      <c r="A1300" s="199" t="s">
        <v>2</v>
      </c>
      <c r="B1300" s="200"/>
      <c r="C1300" s="91">
        <v>118</v>
      </c>
      <c r="D1300" s="92">
        <v>0.77600000000000002</v>
      </c>
      <c r="E1300" s="172">
        <v>724</v>
      </c>
      <c r="F1300" s="93">
        <v>0.72099999999999997</v>
      </c>
    </row>
    <row r="1301" spans="1:6" ht="14">
      <c r="A1301" s="199" t="s">
        <v>312</v>
      </c>
      <c r="B1301" s="200"/>
      <c r="C1301" s="91">
        <v>3</v>
      </c>
      <c r="D1301" s="92">
        <v>0.02</v>
      </c>
      <c r="E1301" s="172">
        <v>84</v>
      </c>
      <c r="F1301" s="93">
        <v>8.4000000000000005E-2</v>
      </c>
    </row>
    <row r="1302" spans="1:6" ht="14">
      <c r="A1302" s="201" t="s">
        <v>217</v>
      </c>
      <c r="B1302" s="202"/>
      <c r="C1302" s="91">
        <v>7</v>
      </c>
      <c r="D1302" s="92">
        <v>4.5999999999999999E-2</v>
      </c>
      <c r="E1302" s="172">
        <v>26</v>
      </c>
      <c r="F1302" s="93">
        <v>2.5999999999999999E-2</v>
      </c>
    </row>
    <row r="1303" spans="1:6" ht="14">
      <c r="A1303" s="199" t="s">
        <v>6</v>
      </c>
      <c r="B1303" s="200"/>
      <c r="C1303" s="91">
        <v>2</v>
      </c>
      <c r="D1303" s="92">
        <v>1.2999999999999999E-2</v>
      </c>
      <c r="E1303" s="172">
        <v>32</v>
      </c>
      <c r="F1303" s="93">
        <v>3.2000000000000001E-2</v>
      </c>
    </row>
    <row r="1304" spans="1:6" ht="14">
      <c r="A1304" s="199" t="s">
        <v>11</v>
      </c>
      <c r="B1304" s="200"/>
      <c r="C1304" s="91">
        <v>14</v>
      </c>
      <c r="D1304" s="92">
        <v>9.1999999999999998E-2</v>
      </c>
      <c r="E1304" s="134">
        <v>99</v>
      </c>
      <c r="F1304" s="93">
        <v>9.9000000000000005E-2</v>
      </c>
    </row>
    <row r="1305" spans="1:6" ht="14">
      <c r="A1305" s="195" t="s">
        <v>0</v>
      </c>
      <c r="B1305" s="196"/>
      <c r="C1305" s="97">
        <v>152</v>
      </c>
      <c r="D1305" s="98">
        <v>1</v>
      </c>
      <c r="E1305" s="133">
        <v>1004</v>
      </c>
      <c r="F1305" s="99">
        <v>1</v>
      </c>
    </row>
  </sheetData>
  <mergeCells count="677">
    <mergeCell ref="A1065:F1065"/>
    <mergeCell ref="A1101:F1101"/>
    <mergeCell ref="A1138:F1138"/>
    <mergeCell ref="A1175:F1175"/>
    <mergeCell ref="A1204:F1204"/>
    <mergeCell ref="A314:F314"/>
    <mergeCell ref="A489:F489"/>
    <mergeCell ref="A1235:F1235"/>
    <mergeCell ref="A1266:F1266"/>
    <mergeCell ref="A1003:B1003"/>
    <mergeCell ref="A1006:B1006"/>
    <mergeCell ref="A1007:B1007"/>
    <mergeCell ref="A1008:B1008"/>
    <mergeCell ref="A1009:B1009"/>
    <mergeCell ref="A1010:B1010"/>
    <mergeCell ref="A1011:B1011"/>
    <mergeCell ref="A1013:B1013"/>
    <mergeCell ref="A1012:B1012"/>
    <mergeCell ref="A1015:F1015"/>
    <mergeCell ref="A1040:F1040"/>
    <mergeCell ref="A1041:B1041"/>
    <mergeCell ref="A1042:B1042"/>
    <mergeCell ref="A1043:B1043"/>
    <mergeCell ref="A1044:F1044"/>
    <mergeCell ref="A61:F61"/>
    <mergeCell ref="A118:F118"/>
    <mergeCell ref="A146:F146"/>
    <mergeCell ref="A213:F213"/>
    <mergeCell ref="A247:F247"/>
    <mergeCell ref="A351:F351"/>
    <mergeCell ref="A417:F417"/>
    <mergeCell ref="A455:F455"/>
    <mergeCell ref="A1002:F1002"/>
    <mergeCell ref="A291:B291"/>
    <mergeCell ref="A380:B380"/>
    <mergeCell ref="A392:B392"/>
    <mergeCell ref="A586:B586"/>
    <mergeCell ref="A599:B599"/>
    <mergeCell ref="A624:B624"/>
    <mergeCell ref="A659:B659"/>
    <mergeCell ref="A597:B597"/>
    <mergeCell ref="A614:F614"/>
    <mergeCell ref="A615:B615"/>
    <mergeCell ref="A616:B616"/>
    <mergeCell ref="A617:B617"/>
    <mergeCell ref="A618:B618"/>
    <mergeCell ref="A409:F409"/>
    <mergeCell ref="A625:F625"/>
    <mergeCell ref="A292:F292"/>
    <mergeCell ref="A307:F307"/>
    <mergeCell ref="A308:A313"/>
    <mergeCell ref="A302:B302"/>
    <mergeCell ref="A300:B300"/>
    <mergeCell ref="A301:F301"/>
    <mergeCell ref="A303:B303"/>
    <mergeCell ref="A1004:B1004"/>
    <mergeCell ref="A1005:B1005"/>
    <mergeCell ref="A889:B889"/>
    <mergeCell ref="A970:B970"/>
    <mergeCell ref="A983:B983"/>
    <mergeCell ref="A890:F890"/>
    <mergeCell ref="A967:B967"/>
    <mergeCell ref="A901:F901"/>
    <mergeCell ref="A939:F939"/>
    <mergeCell ref="A984:B984"/>
    <mergeCell ref="A985:B985"/>
    <mergeCell ref="A968:F968"/>
    <mergeCell ref="A969:B969"/>
    <mergeCell ref="A971:B971"/>
    <mergeCell ref="A972:B972"/>
    <mergeCell ref="A973:B973"/>
    <mergeCell ref="A974:B974"/>
    <mergeCell ref="A1033:F1033"/>
    <mergeCell ref="A1034:B1034"/>
    <mergeCell ref="A1016:B1016"/>
    <mergeCell ref="A1017:B1017"/>
    <mergeCell ref="A1018:B1018"/>
    <mergeCell ref="A1019:B1019"/>
    <mergeCell ref="A1020:F1020"/>
    <mergeCell ref="A1014:B1014"/>
    <mergeCell ref="A1039:B1039"/>
    <mergeCell ref="A1038:B1038"/>
    <mergeCell ref="A1029:F1029"/>
    <mergeCell ref="A1030:B1030"/>
    <mergeCell ref="A1031:B1031"/>
    <mergeCell ref="A1032:B1032"/>
    <mergeCell ref="A1037:B1037"/>
    <mergeCell ref="A1035:B1035"/>
    <mergeCell ref="A1036:B1036"/>
    <mergeCell ref="A1021:B1021"/>
    <mergeCell ref="A1022:B1022"/>
    <mergeCell ref="A1023:B1023"/>
    <mergeCell ref="A1024:B1024"/>
    <mergeCell ref="A1025:F1025"/>
    <mergeCell ref="A1026:B1026"/>
    <mergeCell ref="A1027:B1027"/>
    <mergeCell ref="A1028:B1028"/>
    <mergeCell ref="A988:B988"/>
    <mergeCell ref="A989:B989"/>
    <mergeCell ref="A990:B990"/>
    <mergeCell ref="A991:B991"/>
    <mergeCell ref="A993:B993"/>
    <mergeCell ref="A994:B994"/>
    <mergeCell ref="A995:F995"/>
    <mergeCell ref="A992:B992"/>
    <mergeCell ref="A1001:F1001"/>
    <mergeCell ref="A1000:B1000"/>
    <mergeCell ref="A997:B997"/>
    <mergeCell ref="A998:B998"/>
    <mergeCell ref="A999:B999"/>
    <mergeCell ref="A975:B975"/>
    <mergeCell ref="A976:B976"/>
    <mergeCell ref="A977:B977"/>
    <mergeCell ref="A978:B978"/>
    <mergeCell ref="A979:B979"/>
    <mergeCell ref="A982:B982"/>
    <mergeCell ref="A980:B980"/>
    <mergeCell ref="A981:F981"/>
    <mergeCell ref="A996:B996"/>
    <mergeCell ref="A986:B986"/>
    <mergeCell ref="A987:B987"/>
    <mergeCell ref="A952:B952"/>
    <mergeCell ref="A953:F953"/>
    <mergeCell ref="A954:B954"/>
    <mergeCell ref="A963:B963"/>
    <mergeCell ref="A964:B964"/>
    <mergeCell ref="A965:B965"/>
    <mergeCell ref="A966:B966"/>
    <mergeCell ref="A959:B959"/>
    <mergeCell ref="A960:B960"/>
    <mergeCell ref="A961:B961"/>
    <mergeCell ref="A962:B962"/>
    <mergeCell ref="A955:B955"/>
    <mergeCell ref="A956:B956"/>
    <mergeCell ref="A957:B957"/>
    <mergeCell ref="A958:B958"/>
    <mergeCell ref="A943:B943"/>
    <mergeCell ref="A944:B944"/>
    <mergeCell ref="A945:B945"/>
    <mergeCell ref="A946:B946"/>
    <mergeCell ref="A947:B947"/>
    <mergeCell ref="A948:B948"/>
    <mergeCell ref="A949:B949"/>
    <mergeCell ref="A950:B950"/>
    <mergeCell ref="A951:B951"/>
    <mergeCell ref="A933:B933"/>
    <mergeCell ref="A934:B934"/>
    <mergeCell ref="A935:B935"/>
    <mergeCell ref="A936:B936"/>
    <mergeCell ref="A937:B937"/>
    <mergeCell ref="A938:B938"/>
    <mergeCell ref="A940:B940"/>
    <mergeCell ref="A941:B941"/>
    <mergeCell ref="A942:B942"/>
    <mergeCell ref="A924:B924"/>
    <mergeCell ref="A925:B925"/>
    <mergeCell ref="A926:B926"/>
    <mergeCell ref="A927:B927"/>
    <mergeCell ref="A928:B928"/>
    <mergeCell ref="A929:B929"/>
    <mergeCell ref="A930:B930"/>
    <mergeCell ref="A931:B931"/>
    <mergeCell ref="A932:B932"/>
    <mergeCell ref="A915:B915"/>
    <mergeCell ref="A916:B916"/>
    <mergeCell ref="A917:B917"/>
    <mergeCell ref="A918:B918"/>
    <mergeCell ref="A919:B919"/>
    <mergeCell ref="A920:B920"/>
    <mergeCell ref="A921:B921"/>
    <mergeCell ref="A922:B922"/>
    <mergeCell ref="A923:B923"/>
    <mergeCell ref="A1:F1"/>
    <mergeCell ref="C3:D3"/>
    <mergeCell ref="E3:F3"/>
    <mergeCell ref="A2:F2"/>
    <mergeCell ref="A4:F4"/>
    <mergeCell ref="A5:B5"/>
    <mergeCell ref="A6:B6"/>
    <mergeCell ref="A7:B7"/>
    <mergeCell ref="A8:B8"/>
    <mergeCell ref="A9:B9"/>
    <mergeCell ref="A13:B13"/>
    <mergeCell ref="A10:B10"/>
    <mergeCell ref="A11:B11"/>
    <mergeCell ref="A12:B12"/>
    <mergeCell ref="A14:F14"/>
    <mergeCell ref="A20:B20"/>
    <mergeCell ref="A21:B21"/>
    <mergeCell ref="A27:B27"/>
    <mergeCell ref="A25:B25"/>
    <mergeCell ref="A26:B26"/>
    <mergeCell ref="A891:F891"/>
    <mergeCell ref="A471:B471"/>
    <mergeCell ref="A461:B461"/>
    <mergeCell ref="A433:B433"/>
    <mergeCell ref="A434:B434"/>
    <mergeCell ref="A435:B435"/>
    <mergeCell ref="A436:B436"/>
    <mergeCell ref="A437:B437"/>
    <mergeCell ref="A438:B438"/>
    <mergeCell ref="A439:B439"/>
    <mergeCell ref="A440:B440"/>
    <mergeCell ref="A441:B441"/>
    <mergeCell ref="A442:B442"/>
    <mergeCell ref="A443:B443"/>
    <mergeCell ref="A444:B444"/>
    <mergeCell ref="A476:F476"/>
    <mergeCell ref="A477:A482"/>
    <mergeCell ref="A483:A488"/>
    <mergeCell ref="A490:A495"/>
    <mergeCell ref="A644:B644"/>
    <mergeCell ref="A634:B634"/>
    <mergeCell ref="A886:B886"/>
    <mergeCell ref="A878:F878"/>
    <mergeCell ref="A879:B879"/>
    <mergeCell ref="A892:B892"/>
    <mergeCell ref="A893:B893"/>
    <mergeCell ref="A894:B894"/>
    <mergeCell ref="A895:B895"/>
    <mergeCell ref="A896:B896"/>
    <mergeCell ref="A897:B897"/>
    <mergeCell ref="A898:B898"/>
    <mergeCell ref="A496:A501"/>
    <mergeCell ref="A502:A507"/>
    <mergeCell ref="A572:B572"/>
    <mergeCell ref="A573:B573"/>
    <mergeCell ref="A574:B574"/>
    <mergeCell ref="A575:F575"/>
    <mergeCell ref="A613:B613"/>
    <mergeCell ref="A626:F626"/>
    <mergeCell ref="A627:B627"/>
    <mergeCell ref="A640:B640"/>
    <mergeCell ref="A641:B641"/>
    <mergeCell ref="A642:B642"/>
    <mergeCell ref="A643:B643"/>
    <mergeCell ref="A680:A689"/>
    <mergeCell ref="A690:A697"/>
    <mergeCell ref="A699:A704"/>
    <mergeCell ref="A705:A711"/>
    <mergeCell ref="A899:B899"/>
    <mergeCell ref="A900:B900"/>
    <mergeCell ref="A902:B902"/>
    <mergeCell ref="A903:B903"/>
    <mergeCell ref="A904:B904"/>
    <mergeCell ref="A905:B905"/>
    <mergeCell ref="A906:B906"/>
    <mergeCell ref="A907:B907"/>
    <mergeCell ref="A908:B908"/>
    <mergeCell ref="A909:B909"/>
    <mergeCell ref="A910:B910"/>
    <mergeCell ref="A911:B911"/>
    <mergeCell ref="A912:B912"/>
    <mergeCell ref="A913:B913"/>
    <mergeCell ref="A914:B914"/>
    <mergeCell ref="A576:B576"/>
    <mergeCell ref="A508:A513"/>
    <mergeCell ref="A514:A519"/>
    <mergeCell ref="A520:A525"/>
    <mergeCell ref="A545:A550"/>
    <mergeCell ref="A539:A544"/>
    <mergeCell ref="A527:A532"/>
    <mergeCell ref="A533:A538"/>
    <mergeCell ref="A551:F551"/>
    <mergeCell ref="A557:B557"/>
    <mergeCell ref="A558:B558"/>
    <mergeCell ref="A559:B559"/>
    <mergeCell ref="A560:B560"/>
    <mergeCell ref="A567:B567"/>
    <mergeCell ref="A568:B568"/>
    <mergeCell ref="A569:B569"/>
    <mergeCell ref="A570:B570"/>
    <mergeCell ref="A571:B571"/>
    <mergeCell ref="A885:B885"/>
    <mergeCell ref="A888:B888"/>
    <mergeCell ref="A880:B880"/>
    <mergeCell ref="A881:B881"/>
    <mergeCell ref="A883:B883"/>
    <mergeCell ref="A15:B15"/>
    <mergeCell ref="A16:B16"/>
    <mergeCell ref="A17:B17"/>
    <mergeCell ref="A18:B18"/>
    <mergeCell ref="A19:B19"/>
    <mergeCell ref="A22:B22"/>
    <mergeCell ref="A23:B23"/>
    <mergeCell ref="A24:B24"/>
    <mergeCell ref="A882:B882"/>
    <mergeCell ref="A876:B876"/>
    <mergeCell ref="A874:B874"/>
    <mergeCell ref="A875:B875"/>
    <mergeCell ref="A869:B869"/>
    <mergeCell ref="A870:B870"/>
    <mergeCell ref="A872:B872"/>
    <mergeCell ref="A873:B873"/>
    <mergeCell ref="A62:A67"/>
    <mergeCell ref="A180:B180"/>
    <mergeCell ref="A810:A819"/>
    <mergeCell ref="A884:B884"/>
    <mergeCell ref="A820:A832"/>
    <mergeCell ref="A833:A836"/>
    <mergeCell ref="A838:A840"/>
    <mergeCell ref="A841:A846"/>
    <mergeCell ref="A847:A852"/>
    <mergeCell ref="A853:B853"/>
    <mergeCell ref="A854:B854"/>
    <mergeCell ref="A856:F856"/>
    <mergeCell ref="A857:B857"/>
    <mergeCell ref="A858:B858"/>
    <mergeCell ref="A859:B859"/>
    <mergeCell ref="A860:B860"/>
    <mergeCell ref="A861:B861"/>
    <mergeCell ref="A862:B862"/>
    <mergeCell ref="A863:B863"/>
    <mergeCell ref="A864:B864"/>
    <mergeCell ref="A865:B865"/>
    <mergeCell ref="A866:B866"/>
    <mergeCell ref="A877:B877"/>
    <mergeCell ref="A867:B867"/>
    <mergeCell ref="A837:F837"/>
    <mergeCell ref="A304:B304"/>
    <mergeCell ref="A305:B305"/>
    <mergeCell ref="A306:B306"/>
    <mergeCell ref="A293:F293"/>
    <mergeCell ref="A294:B294"/>
    <mergeCell ref="A295:B295"/>
    <mergeCell ref="A296:B296"/>
    <mergeCell ref="A297:B297"/>
    <mergeCell ref="A298:B298"/>
    <mergeCell ref="A299:B299"/>
    <mergeCell ref="A28:B28"/>
    <mergeCell ref="A68:A73"/>
    <mergeCell ref="A74:A79"/>
    <mergeCell ref="A80:A85"/>
    <mergeCell ref="A86:A91"/>
    <mergeCell ref="A93:F93"/>
    <mergeCell ref="A286:B286"/>
    <mergeCell ref="A287:B287"/>
    <mergeCell ref="A288:B288"/>
    <mergeCell ref="A267:B267"/>
    <mergeCell ref="A268:B268"/>
    <mergeCell ref="A179:B179"/>
    <mergeCell ref="A276:B276"/>
    <mergeCell ref="A277:F277"/>
    <mergeCell ref="A278:B278"/>
    <mergeCell ref="A279:B279"/>
    <mergeCell ref="A270:F270"/>
    <mergeCell ref="A271:B271"/>
    <mergeCell ref="A272:B272"/>
    <mergeCell ref="A282:B282"/>
    <mergeCell ref="A37:A42"/>
    <mergeCell ref="A43:A48"/>
    <mergeCell ref="A49:A54"/>
    <mergeCell ref="A55:A60"/>
    <mergeCell ref="A273:B273"/>
    <mergeCell ref="A274:B274"/>
    <mergeCell ref="A275:B275"/>
    <mergeCell ref="A280:B280"/>
    <mergeCell ref="A281:F281"/>
    <mergeCell ref="A283:B283"/>
    <mergeCell ref="A284:B284"/>
    <mergeCell ref="A285:B285"/>
    <mergeCell ref="A290:B290"/>
    <mergeCell ref="A289:B289"/>
    <mergeCell ref="A619:B619"/>
    <mergeCell ref="A620:B620"/>
    <mergeCell ref="A621:B621"/>
    <mergeCell ref="A622:B622"/>
    <mergeCell ref="A623:B623"/>
    <mergeCell ref="A315:A320"/>
    <mergeCell ref="A321:A326"/>
    <mergeCell ref="A345:A350"/>
    <mergeCell ref="A352:A357"/>
    <mergeCell ref="A358:A363"/>
    <mergeCell ref="A327:A332"/>
    <mergeCell ref="A333:A338"/>
    <mergeCell ref="A339:A344"/>
    <mergeCell ref="A372:B372"/>
    <mergeCell ref="A373:B373"/>
    <mergeCell ref="A374:B374"/>
    <mergeCell ref="A375:B375"/>
    <mergeCell ref="A376:B376"/>
    <mergeCell ref="A377:B377"/>
    <mergeCell ref="A379:B379"/>
    <mergeCell ref="A378:B378"/>
    <mergeCell ref="A364:F364"/>
    <mergeCell ref="A365:B365"/>
    <mergeCell ref="A526:F526"/>
    <mergeCell ref="A366:B366"/>
    <mergeCell ref="A367:B367"/>
    <mergeCell ref="A368:B368"/>
    <mergeCell ref="A369:F369"/>
    <mergeCell ref="A370:B370"/>
    <mergeCell ref="A371:B371"/>
    <mergeCell ref="A381:F381"/>
    <mergeCell ref="A382:B382"/>
    <mergeCell ref="A383:B383"/>
    <mergeCell ref="A384:B384"/>
    <mergeCell ref="A385:B385"/>
    <mergeCell ref="A386:B386"/>
    <mergeCell ref="A387:B387"/>
    <mergeCell ref="A388:B388"/>
    <mergeCell ref="A389:B389"/>
    <mergeCell ref="A400:B400"/>
    <mergeCell ref="A401:B401"/>
    <mergeCell ref="A398:B398"/>
    <mergeCell ref="A399:F399"/>
    <mergeCell ref="A402:B402"/>
    <mergeCell ref="A403:F403"/>
    <mergeCell ref="A404:B404"/>
    <mergeCell ref="A390:B390"/>
    <mergeCell ref="A391:B391"/>
    <mergeCell ref="A393:F393"/>
    <mergeCell ref="A396:B396"/>
    <mergeCell ref="A397:B397"/>
    <mergeCell ref="A395:B395"/>
    <mergeCell ref="A394:B394"/>
    <mergeCell ref="A405:B405"/>
    <mergeCell ref="A406:B406"/>
    <mergeCell ref="A407:B407"/>
    <mergeCell ref="A408:B408"/>
    <mergeCell ref="A410:F410"/>
    <mergeCell ref="A469:B469"/>
    <mergeCell ref="A470:B470"/>
    <mergeCell ref="A462:B462"/>
    <mergeCell ref="A463:B463"/>
    <mergeCell ref="A464:B464"/>
    <mergeCell ref="A465:B465"/>
    <mergeCell ref="A466:B466"/>
    <mergeCell ref="A467:B467"/>
    <mergeCell ref="A468:B468"/>
    <mergeCell ref="A454:B454"/>
    <mergeCell ref="A456:B456"/>
    <mergeCell ref="A457:B457"/>
    <mergeCell ref="A458:B458"/>
    <mergeCell ref="A459:B459"/>
    <mergeCell ref="A460:B460"/>
    <mergeCell ref="A411:B411"/>
    <mergeCell ref="A412:B412"/>
    <mergeCell ref="A413:B413"/>
    <mergeCell ref="A414:B414"/>
    <mergeCell ref="A415:B415"/>
    <mergeCell ref="A416:B416"/>
    <mergeCell ref="A418:B418"/>
    <mergeCell ref="A419:B419"/>
    <mergeCell ref="A420:B420"/>
    <mergeCell ref="A430:B430"/>
    <mergeCell ref="A431:B431"/>
    <mergeCell ref="A432:B432"/>
    <mergeCell ref="A472:F472"/>
    <mergeCell ref="A473:B473"/>
    <mergeCell ref="A474:B474"/>
    <mergeCell ref="A475:B475"/>
    <mergeCell ref="A421:B421"/>
    <mergeCell ref="A422:B422"/>
    <mergeCell ref="A423:B423"/>
    <mergeCell ref="A424:B424"/>
    <mergeCell ref="A425:B425"/>
    <mergeCell ref="A426:B426"/>
    <mergeCell ref="A427:B427"/>
    <mergeCell ref="A428:B428"/>
    <mergeCell ref="A429:B429"/>
    <mergeCell ref="A445:B445"/>
    <mergeCell ref="A446:B446"/>
    <mergeCell ref="A447:B447"/>
    <mergeCell ref="A448:B448"/>
    <mergeCell ref="A449:B449"/>
    <mergeCell ref="A450:B450"/>
    <mergeCell ref="A451:B451"/>
    <mergeCell ref="A452:B452"/>
    <mergeCell ref="A453:B453"/>
    <mergeCell ref="A552:B552"/>
    <mergeCell ref="A553:B553"/>
    <mergeCell ref="A554:B554"/>
    <mergeCell ref="A555:B555"/>
    <mergeCell ref="A556:B556"/>
    <mergeCell ref="A563:F563"/>
    <mergeCell ref="A564:B564"/>
    <mergeCell ref="A565:B565"/>
    <mergeCell ref="A566:B566"/>
    <mergeCell ref="A561:B561"/>
    <mergeCell ref="A562:B562"/>
    <mergeCell ref="A587:F587"/>
    <mergeCell ref="A588:B588"/>
    <mergeCell ref="A589:B589"/>
    <mergeCell ref="A590:B590"/>
    <mergeCell ref="A577:B577"/>
    <mergeCell ref="A578:B578"/>
    <mergeCell ref="A579:B579"/>
    <mergeCell ref="A580:B580"/>
    <mergeCell ref="A581:B581"/>
    <mergeCell ref="A582:B582"/>
    <mergeCell ref="A583:B583"/>
    <mergeCell ref="A584:B584"/>
    <mergeCell ref="A585:B585"/>
    <mergeCell ref="A595:B595"/>
    <mergeCell ref="A596:B596"/>
    <mergeCell ref="A598:B598"/>
    <mergeCell ref="A591:B591"/>
    <mergeCell ref="A592:F592"/>
    <mergeCell ref="A593:B593"/>
    <mergeCell ref="A594:B594"/>
    <mergeCell ref="A607:B607"/>
    <mergeCell ref="A600:F600"/>
    <mergeCell ref="A601:F601"/>
    <mergeCell ref="A608:B608"/>
    <mergeCell ref="A609:B609"/>
    <mergeCell ref="A603:B603"/>
    <mergeCell ref="A604:B604"/>
    <mergeCell ref="A610:F610"/>
    <mergeCell ref="A611:B611"/>
    <mergeCell ref="A612:B612"/>
    <mergeCell ref="A602:B602"/>
    <mergeCell ref="A605:B605"/>
    <mergeCell ref="A606:B606"/>
    <mergeCell ref="A635:B635"/>
    <mergeCell ref="A636:B636"/>
    <mergeCell ref="A637:B637"/>
    <mergeCell ref="A638:B638"/>
    <mergeCell ref="A639:B639"/>
    <mergeCell ref="A628:B628"/>
    <mergeCell ref="A629:B629"/>
    <mergeCell ref="A630:B630"/>
    <mergeCell ref="A631:B631"/>
    <mergeCell ref="A632:B632"/>
    <mergeCell ref="A633:B633"/>
    <mergeCell ref="A645:F645"/>
    <mergeCell ref="A646:B646"/>
    <mergeCell ref="A647:B647"/>
    <mergeCell ref="A648:B648"/>
    <mergeCell ref="A649:F649"/>
    <mergeCell ref="A650:B650"/>
    <mergeCell ref="A651:B651"/>
    <mergeCell ref="A652:B652"/>
    <mergeCell ref="A653:B653"/>
    <mergeCell ref="A660:F660"/>
    <mergeCell ref="A661:B661"/>
    <mergeCell ref="A662:B662"/>
    <mergeCell ref="A654:B654"/>
    <mergeCell ref="A655:B655"/>
    <mergeCell ref="A656:B656"/>
    <mergeCell ref="A657:B657"/>
    <mergeCell ref="A658:B658"/>
    <mergeCell ref="A666:B666"/>
    <mergeCell ref="A792:A798"/>
    <mergeCell ref="A800:A809"/>
    <mergeCell ref="A855:B855"/>
    <mergeCell ref="A668:F668"/>
    <mergeCell ref="A671:B671"/>
    <mergeCell ref="A672:B672"/>
    <mergeCell ref="A673:B673"/>
    <mergeCell ref="A674:F674"/>
    <mergeCell ref="A663:B663"/>
    <mergeCell ref="A664:B664"/>
    <mergeCell ref="A665:B665"/>
    <mergeCell ref="A767:F767"/>
    <mergeCell ref="A753:A758"/>
    <mergeCell ref="A667:F667"/>
    <mergeCell ref="A712:A721"/>
    <mergeCell ref="A722:A731"/>
    <mergeCell ref="A698:F698"/>
    <mergeCell ref="A732:F732"/>
    <mergeCell ref="A799:F799"/>
    <mergeCell ref="A29:B29"/>
    <mergeCell ref="A182:A191"/>
    <mergeCell ref="A192:A199"/>
    <mergeCell ref="A200:A205"/>
    <mergeCell ref="A206:A212"/>
    <mergeCell ref="A214:A223"/>
    <mergeCell ref="A224:A233"/>
    <mergeCell ref="A234:A246"/>
    <mergeCell ref="A248:A251"/>
    <mergeCell ref="A94:A103"/>
    <mergeCell ref="A104:A111"/>
    <mergeCell ref="A112:A117"/>
    <mergeCell ref="A119:A125"/>
    <mergeCell ref="A126:A135"/>
    <mergeCell ref="A173:A178"/>
    <mergeCell ref="A167:A172"/>
    <mergeCell ref="A164:A166"/>
    <mergeCell ref="A160:A163"/>
    <mergeCell ref="A147:A159"/>
    <mergeCell ref="A136:A145"/>
    <mergeCell ref="A181:F181"/>
    <mergeCell ref="A92:F92"/>
    <mergeCell ref="A30:F30"/>
    <mergeCell ref="A31:A36"/>
    <mergeCell ref="A1176:A1181"/>
    <mergeCell ref="A887:B887"/>
    <mergeCell ref="A252:A254"/>
    <mergeCell ref="A255:A260"/>
    <mergeCell ref="A261:A266"/>
    <mergeCell ref="A269:B269"/>
    <mergeCell ref="A868:F868"/>
    <mergeCell ref="A871:B871"/>
    <mergeCell ref="A675:B675"/>
    <mergeCell ref="A676:B676"/>
    <mergeCell ref="A677:B677"/>
    <mergeCell ref="A678:B678"/>
    <mergeCell ref="A679:F679"/>
    <mergeCell ref="A669:B669"/>
    <mergeCell ref="A670:B670"/>
    <mergeCell ref="A759:A764"/>
    <mergeCell ref="A765:B765"/>
    <mergeCell ref="A766:B766"/>
    <mergeCell ref="A733:A745"/>
    <mergeCell ref="A746:A749"/>
    <mergeCell ref="A750:A752"/>
    <mergeCell ref="A768:A777"/>
    <mergeCell ref="A778:A785"/>
    <mergeCell ref="A786:A791"/>
    <mergeCell ref="A1132:A1137"/>
    <mergeCell ref="A1139:A1144"/>
    <mergeCell ref="A1145:A1150"/>
    <mergeCell ref="A1151:A1156"/>
    <mergeCell ref="A1251:A1255"/>
    <mergeCell ref="A1256:A1260"/>
    <mergeCell ref="A1261:A1265"/>
    <mergeCell ref="A1220:A1224"/>
    <mergeCell ref="A1225:A1229"/>
    <mergeCell ref="A1230:A1234"/>
    <mergeCell ref="A1236:A1240"/>
    <mergeCell ref="A1241:A1245"/>
    <mergeCell ref="A1246:A1250"/>
    <mergeCell ref="A1182:A1187"/>
    <mergeCell ref="A1188:F1188"/>
    <mergeCell ref="A1189:A1193"/>
    <mergeCell ref="A1194:A1198"/>
    <mergeCell ref="A1199:A1203"/>
    <mergeCell ref="A1205:A1209"/>
    <mergeCell ref="A1210:A1214"/>
    <mergeCell ref="A1215:A1219"/>
    <mergeCell ref="A1157:A1162"/>
    <mergeCell ref="A1163:A1168"/>
    <mergeCell ref="A1169:A1174"/>
    <mergeCell ref="A1267:A1271"/>
    <mergeCell ref="A1272:A1276"/>
    <mergeCell ref="A1277:A1281"/>
    <mergeCell ref="A1282:F1282"/>
    <mergeCell ref="A1283:B1283"/>
    <mergeCell ref="A1284:B1284"/>
    <mergeCell ref="A1285:B1285"/>
    <mergeCell ref="A1286:B1286"/>
    <mergeCell ref="A1045:A1049"/>
    <mergeCell ref="A1050:A1054"/>
    <mergeCell ref="A1055:A1059"/>
    <mergeCell ref="A1060:A1064"/>
    <mergeCell ref="A1066:A1070"/>
    <mergeCell ref="A1071:A1075"/>
    <mergeCell ref="A1076:F1076"/>
    <mergeCell ref="A1077:A1082"/>
    <mergeCell ref="A1083:A1088"/>
    <mergeCell ref="A1089:A1094"/>
    <mergeCell ref="A1095:A1100"/>
    <mergeCell ref="A1102:A1107"/>
    <mergeCell ref="A1108:A1113"/>
    <mergeCell ref="A1114:A1119"/>
    <mergeCell ref="A1120:A1125"/>
    <mergeCell ref="A1126:A1131"/>
    <mergeCell ref="A1287:B1287"/>
    <mergeCell ref="A1288:F1288"/>
    <mergeCell ref="A1289:B1289"/>
    <mergeCell ref="A1290:B1290"/>
    <mergeCell ref="A1291:B1291"/>
    <mergeCell ref="A1292:B1292"/>
    <mergeCell ref="A1293:B1293"/>
    <mergeCell ref="A1294:B1294"/>
    <mergeCell ref="A1295:F1295"/>
    <mergeCell ref="A1305:B1305"/>
    <mergeCell ref="A1296:B1296"/>
    <mergeCell ref="A1297:B1297"/>
    <mergeCell ref="A1298:B1298"/>
    <mergeCell ref="A1299:B1299"/>
    <mergeCell ref="A1300:B1300"/>
    <mergeCell ref="A1301:B1301"/>
    <mergeCell ref="A1302:B1302"/>
    <mergeCell ref="A1303:B1303"/>
    <mergeCell ref="A1304:B1304"/>
  </mergeCells>
  <phoneticPr fontId="12" type="noConversion"/>
  <conditionalFormatting sqref="A3:B3 A9:B9 A13:B13 A10:A12 A27:B28 A31:B36 A278:B280 A300:B300 A363:B363 A471:B471 A473:B475 A591:B591 A642:B644 A882:B886 A979:B980 A68:B73 A358:A362 A394:B398 A564:B570 A611:B613 A887 B1263:C1265 B1306:C1048576 B1267:C1294">
    <cfRule type="containsText" dxfId="302" priority="577" operator="containsText" text="Total">
      <formula>NOT(ISERROR(SEARCH("Total",A3)))</formula>
    </cfRule>
  </conditionalFormatting>
  <conditionalFormatting sqref="A5:B8">
    <cfRule type="containsText" dxfId="301" priority="423" operator="containsText" text="Total">
      <formula>NOT(ISERROR(SEARCH("Total",A5)))</formula>
    </cfRule>
  </conditionalFormatting>
  <conditionalFormatting sqref="A21:B21">
    <cfRule type="containsText" dxfId="300" priority="422" operator="containsText" text="Total">
      <formula>NOT(ISERROR(SEARCH("Total",A21)))</formula>
    </cfRule>
  </conditionalFormatting>
  <conditionalFormatting sqref="A15:B20">
    <cfRule type="containsText" dxfId="299" priority="421" operator="containsText" text="Total">
      <formula>NOT(ISERROR(SEARCH("Total",A15)))</formula>
    </cfRule>
  </conditionalFormatting>
  <conditionalFormatting sqref="A22:B24 A25:A26">
    <cfRule type="containsText" dxfId="298" priority="420" operator="containsText" text="Total">
      <formula>NOT(ISERROR(SEARCH("Total",A22)))</formula>
    </cfRule>
  </conditionalFormatting>
  <conditionalFormatting sqref="A37:B42">
    <cfRule type="containsText" dxfId="297" priority="415" operator="containsText" text="Total">
      <formula>NOT(ISERROR(SEARCH("Total",A37)))</formula>
    </cfRule>
  </conditionalFormatting>
  <conditionalFormatting sqref="A43:B48">
    <cfRule type="containsText" dxfId="296" priority="414" operator="containsText" text="Total">
      <formula>NOT(ISERROR(SEARCH("Total",A43)))</formula>
    </cfRule>
  </conditionalFormatting>
  <conditionalFormatting sqref="A49:B54">
    <cfRule type="containsText" dxfId="295" priority="413" operator="containsText" text="Total">
      <formula>NOT(ISERROR(SEARCH("Total",A49)))</formula>
    </cfRule>
  </conditionalFormatting>
  <conditionalFormatting sqref="A55:B60">
    <cfRule type="containsText" dxfId="294" priority="412" operator="containsText" text="Total">
      <formula>NOT(ISERROR(SEARCH("Total",A55)))</formula>
    </cfRule>
  </conditionalFormatting>
  <conditionalFormatting sqref="A62:B67">
    <cfRule type="containsText" dxfId="293" priority="411" operator="containsText" text="Total">
      <formula>NOT(ISERROR(SEARCH("Total",A62)))</formula>
    </cfRule>
  </conditionalFormatting>
  <conditionalFormatting sqref="A74:B79">
    <cfRule type="containsText" dxfId="292" priority="409" operator="containsText" text="Total">
      <formula>NOT(ISERROR(SEARCH("Total",A74)))</formula>
    </cfRule>
  </conditionalFormatting>
  <conditionalFormatting sqref="A80:B85">
    <cfRule type="containsText" dxfId="291" priority="408" operator="containsText" text="Total">
      <formula>NOT(ISERROR(SEARCH("Total",A80)))</formula>
    </cfRule>
  </conditionalFormatting>
  <conditionalFormatting sqref="A86:B91">
    <cfRule type="containsText" dxfId="290" priority="407" operator="containsText" text="Total">
      <formula>NOT(ISERROR(SEARCH("Total",A86)))</formula>
    </cfRule>
  </conditionalFormatting>
  <conditionalFormatting sqref="A180:B180">
    <cfRule type="containsText" dxfId="289" priority="406" operator="containsText" text="Total">
      <formula>NOT(ISERROR(SEARCH("Total",A180)))</formula>
    </cfRule>
  </conditionalFormatting>
  <conditionalFormatting sqref="A271:B276">
    <cfRule type="containsText" dxfId="288" priority="397" operator="containsText" text="Total">
      <formula>NOT(ISERROR(SEARCH("Total",A271)))</formula>
    </cfRule>
  </conditionalFormatting>
  <conditionalFormatting sqref="A290:B290 A282:B288">
    <cfRule type="containsText" dxfId="287" priority="395" operator="containsText" text="Total">
      <formula>NOT(ISERROR(SEARCH("Total",A282)))</formula>
    </cfRule>
  </conditionalFormatting>
  <conditionalFormatting sqref="A289:B289">
    <cfRule type="containsText" dxfId="286" priority="394" operator="containsText" text="Total">
      <formula>NOT(ISERROR(SEARCH("Total",A289)))</formula>
    </cfRule>
  </conditionalFormatting>
  <conditionalFormatting sqref="A294:B299">
    <cfRule type="containsText" dxfId="285" priority="393" operator="containsText" text="Total">
      <formula>NOT(ISERROR(SEARCH("Total",A294)))</formula>
    </cfRule>
  </conditionalFormatting>
  <conditionalFormatting sqref="A306:B306">
    <cfRule type="containsText" dxfId="284" priority="391" operator="containsText" text="Total">
      <formula>NOT(ISERROR(SEARCH("Total",A306)))</formula>
    </cfRule>
  </conditionalFormatting>
  <conditionalFormatting sqref="A302:B305">
    <cfRule type="containsText" dxfId="283" priority="390" operator="containsText" text="Total">
      <formula>NOT(ISERROR(SEARCH("Total",A302)))</formula>
    </cfRule>
  </conditionalFormatting>
  <conditionalFormatting sqref="A308:A313">
    <cfRule type="containsText" dxfId="282" priority="388" operator="containsText" text="Total">
      <formula>NOT(ISERROR(SEARCH("Total",A308)))</formula>
    </cfRule>
  </conditionalFormatting>
  <conditionalFormatting sqref="B310 B313">
    <cfRule type="containsText" dxfId="281" priority="387" operator="containsText" text="Total">
      <formula>NOT(ISERROR(SEARCH("Total",B310)))</formula>
    </cfRule>
  </conditionalFormatting>
  <conditionalFormatting sqref="A315:A320">
    <cfRule type="containsText" dxfId="280" priority="384" operator="containsText" text="Total">
      <formula>NOT(ISERROR(SEARCH("Total",A315)))</formula>
    </cfRule>
  </conditionalFormatting>
  <conditionalFormatting sqref="B320">
    <cfRule type="containsText" dxfId="279" priority="383" operator="containsText" text="Total">
      <formula>NOT(ISERROR(SEARCH("Total",B320)))</formula>
    </cfRule>
  </conditionalFormatting>
  <conditionalFormatting sqref="A321:A326">
    <cfRule type="containsText" dxfId="278" priority="382" operator="containsText" text="Total">
      <formula>NOT(ISERROR(SEARCH("Total",A321)))</formula>
    </cfRule>
  </conditionalFormatting>
  <conditionalFormatting sqref="B326">
    <cfRule type="containsText" dxfId="277" priority="381" operator="containsText" text="Total">
      <formula>NOT(ISERROR(SEARCH("Total",B326)))</formula>
    </cfRule>
  </conditionalFormatting>
  <conditionalFormatting sqref="A345:A350">
    <cfRule type="containsText" dxfId="276" priority="380" operator="containsText" text="Total">
      <formula>NOT(ISERROR(SEARCH("Total",A345)))</formula>
    </cfRule>
  </conditionalFormatting>
  <conditionalFormatting sqref="B350">
    <cfRule type="containsText" dxfId="275" priority="379" operator="containsText" text="Total">
      <formula>NOT(ISERROR(SEARCH("Total",B350)))</formula>
    </cfRule>
  </conditionalFormatting>
  <conditionalFormatting sqref="A352:A357">
    <cfRule type="containsText" dxfId="274" priority="378" operator="containsText" text="Total">
      <formula>NOT(ISERROR(SEARCH("Total",A352)))</formula>
    </cfRule>
  </conditionalFormatting>
  <conditionalFormatting sqref="B357">
    <cfRule type="containsText" dxfId="273" priority="377" operator="containsText" text="Total">
      <formula>NOT(ISERROR(SEARCH("Total",B357)))</formula>
    </cfRule>
  </conditionalFormatting>
  <conditionalFormatting sqref="A339:A344">
    <cfRule type="containsText" dxfId="272" priority="370" operator="containsText" text="Total">
      <formula>NOT(ISERROR(SEARCH("Total",A339)))</formula>
    </cfRule>
  </conditionalFormatting>
  <conditionalFormatting sqref="B344">
    <cfRule type="containsText" dxfId="271" priority="369" operator="containsText" text="Total">
      <formula>NOT(ISERROR(SEARCH("Total",B344)))</formula>
    </cfRule>
  </conditionalFormatting>
  <conditionalFormatting sqref="A327:A332">
    <cfRule type="containsText" dxfId="270" priority="374" operator="containsText" text="Total">
      <formula>NOT(ISERROR(SEARCH("Total",A327)))</formula>
    </cfRule>
  </conditionalFormatting>
  <conditionalFormatting sqref="B332">
    <cfRule type="containsText" dxfId="269" priority="373" operator="containsText" text="Total">
      <formula>NOT(ISERROR(SEARCH("Total",B332)))</formula>
    </cfRule>
  </conditionalFormatting>
  <conditionalFormatting sqref="A333:A338">
    <cfRule type="containsText" dxfId="268" priority="372" operator="containsText" text="Total">
      <formula>NOT(ISERROR(SEARCH("Total",A333)))</formula>
    </cfRule>
  </conditionalFormatting>
  <conditionalFormatting sqref="B338">
    <cfRule type="containsText" dxfId="267" priority="371" operator="containsText" text="Total">
      <formula>NOT(ISERROR(SEARCH("Total",B338)))</formula>
    </cfRule>
  </conditionalFormatting>
  <conditionalFormatting sqref="A368:B368">
    <cfRule type="containsText" dxfId="266" priority="368" operator="containsText" text="Total">
      <formula>NOT(ISERROR(SEARCH("Total",A368)))</formula>
    </cfRule>
  </conditionalFormatting>
  <conditionalFormatting sqref="A365:B367">
    <cfRule type="containsText" dxfId="265" priority="367" operator="containsText" text="Total">
      <formula>NOT(ISERROR(SEARCH("Total",A365)))</formula>
    </cfRule>
  </conditionalFormatting>
  <conditionalFormatting sqref="A370:B375">
    <cfRule type="containsText" dxfId="264" priority="366" operator="containsText" text="Total">
      <formula>NOT(ISERROR(SEARCH("Total",A370)))</formula>
    </cfRule>
  </conditionalFormatting>
  <conditionalFormatting sqref="A376:B377">
    <cfRule type="containsText" dxfId="263" priority="365" operator="containsText" text="Total">
      <formula>NOT(ISERROR(SEARCH("Total",A376)))</formula>
    </cfRule>
  </conditionalFormatting>
  <conditionalFormatting sqref="A378:B378">
    <cfRule type="containsText" dxfId="262" priority="364" operator="containsText" text="Total">
      <formula>NOT(ISERROR(SEARCH("Total",A378)))</formula>
    </cfRule>
  </conditionalFormatting>
  <conditionalFormatting sqref="A391:B391 A382:B387">
    <cfRule type="containsText" dxfId="261" priority="363" operator="containsText" text="Total">
      <formula>NOT(ISERROR(SEARCH("Total",A382)))</formula>
    </cfRule>
  </conditionalFormatting>
  <conditionalFormatting sqref="A388:B389">
    <cfRule type="containsText" dxfId="260" priority="362" operator="containsText" text="Total">
      <formula>NOT(ISERROR(SEARCH("Total",A388)))</formula>
    </cfRule>
  </conditionalFormatting>
  <conditionalFormatting sqref="A390:B390">
    <cfRule type="containsText" dxfId="259" priority="361" operator="containsText" text="Total">
      <formula>NOT(ISERROR(SEARCH("Total",A390)))</formula>
    </cfRule>
  </conditionalFormatting>
  <conditionalFormatting sqref="A402:B402">
    <cfRule type="containsText" dxfId="258" priority="357" operator="containsText" text="Total">
      <formula>NOT(ISERROR(SEARCH("Total",A402)))</formula>
    </cfRule>
  </conditionalFormatting>
  <conditionalFormatting sqref="A400:B401">
    <cfRule type="containsText" dxfId="257" priority="356" operator="containsText" text="Total">
      <formula>NOT(ISERROR(SEARCH("Total",A400)))</formula>
    </cfRule>
  </conditionalFormatting>
  <conditionalFormatting sqref="A408:B408">
    <cfRule type="containsText" dxfId="256" priority="355" operator="containsText" text="Total">
      <formula>NOT(ISERROR(SEARCH("Total",A408)))</formula>
    </cfRule>
  </conditionalFormatting>
  <conditionalFormatting sqref="A404:B407">
    <cfRule type="containsText" dxfId="255" priority="354" operator="containsText" text="Total">
      <formula>NOT(ISERROR(SEARCH("Total",A404)))</formula>
    </cfRule>
  </conditionalFormatting>
  <conditionalFormatting sqref="A470:B470">
    <cfRule type="containsText" dxfId="254" priority="353" operator="containsText" text="Total">
      <formula>NOT(ISERROR(SEARCH("Total",A470)))</formula>
    </cfRule>
  </conditionalFormatting>
  <conditionalFormatting sqref="A411:B413">
    <cfRule type="containsText" dxfId="253" priority="337" operator="containsText" text="Total">
      <formula>NOT(ISERROR(SEARCH("Total",A411)))</formula>
    </cfRule>
  </conditionalFormatting>
  <conditionalFormatting sqref="A414:B416 A451:B454 A418:B449 A456:B469">
    <cfRule type="containsText" dxfId="252" priority="336" operator="containsText" text="Total">
      <formula>NOT(ISERROR(SEARCH("Total",A414)))</formula>
    </cfRule>
  </conditionalFormatting>
  <conditionalFormatting sqref="A550:B550 A545:A549">
    <cfRule type="containsText" dxfId="251" priority="334" operator="containsText" text="Total">
      <formula>NOT(ISERROR(SEARCH("Total",A545)))</formula>
    </cfRule>
  </conditionalFormatting>
  <conditionalFormatting sqref="A477:A482">
    <cfRule type="containsText" dxfId="250" priority="333" operator="containsText" text="Total">
      <formula>NOT(ISERROR(SEARCH("Total",A477)))</formula>
    </cfRule>
  </conditionalFormatting>
  <conditionalFormatting sqref="B482">
    <cfRule type="containsText" dxfId="249" priority="332" operator="containsText" text="Total">
      <formula>NOT(ISERROR(SEARCH("Total",B482)))</formula>
    </cfRule>
  </conditionalFormatting>
  <conditionalFormatting sqref="A483:A488">
    <cfRule type="containsText" dxfId="248" priority="331" operator="containsText" text="Total">
      <formula>NOT(ISERROR(SEARCH("Total",A483)))</formula>
    </cfRule>
  </conditionalFormatting>
  <conditionalFormatting sqref="B488">
    <cfRule type="containsText" dxfId="247" priority="330" operator="containsText" text="Total">
      <formula>NOT(ISERROR(SEARCH("Total",B488)))</formula>
    </cfRule>
  </conditionalFormatting>
  <conditionalFormatting sqref="A490:A495">
    <cfRule type="containsText" dxfId="246" priority="329" operator="containsText" text="Total">
      <formula>NOT(ISERROR(SEARCH("Total",A490)))</formula>
    </cfRule>
  </conditionalFormatting>
  <conditionalFormatting sqref="B495">
    <cfRule type="containsText" dxfId="245" priority="328" operator="containsText" text="Total">
      <formula>NOT(ISERROR(SEARCH("Total",B495)))</formula>
    </cfRule>
  </conditionalFormatting>
  <conditionalFormatting sqref="A514:A519">
    <cfRule type="containsText" dxfId="244" priority="327" operator="containsText" text="Total">
      <formula>NOT(ISERROR(SEARCH("Total",A514)))</formula>
    </cfRule>
  </conditionalFormatting>
  <conditionalFormatting sqref="B519">
    <cfRule type="containsText" dxfId="243" priority="326" operator="containsText" text="Total">
      <formula>NOT(ISERROR(SEARCH("Total",B519)))</formula>
    </cfRule>
  </conditionalFormatting>
  <conditionalFormatting sqref="A520:A525">
    <cfRule type="containsText" dxfId="242" priority="325" operator="containsText" text="Total">
      <formula>NOT(ISERROR(SEARCH("Total",A520)))</formula>
    </cfRule>
  </conditionalFormatting>
  <conditionalFormatting sqref="B525">
    <cfRule type="containsText" dxfId="241" priority="324" operator="containsText" text="Total">
      <formula>NOT(ISERROR(SEARCH("Total",B525)))</formula>
    </cfRule>
  </conditionalFormatting>
  <conditionalFormatting sqref="A508:A513">
    <cfRule type="containsText" dxfId="240" priority="319" operator="containsText" text="Total">
      <formula>NOT(ISERROR(SEARCH("Total",A508)))</formula>
    </cfRule>
  </conditionalFormatting>
  <conditionalFormatting sqref="B513">
    <cfRule type="containsText" dxfId="239" priority="318" operator="containsText" text="Total">
      <formula>NOT(ISERROR(SEARCH("Total",B513)))</formula>
    </cfRule>
  </conditionalFormatting>
  <conditionalFormatting sqref="A496:A501">
    <cfRule type="containsText" dxfId="238" priority="323" operator="containsText" text="Total">
      <formula>NOT(ISERROR(SEARCH("Total",A496)))</formula>
    </cfRule>
  </conditionalFormatting>
  <conditionalFormatting sqref="B501">
    <cfRule type="containsText" dxfId="237" priority="322" operator="containsText" text="Total">
      <formula>NOT(ISERROR(SEARCH("Total",B501)))</formula>
    </cfRule>
  </conditionalFormatting>
  <conditionalFormatting sqref="A502:A507">
    <cfRule type="containsText" dxfId="236" priority="321" operator="containsText" text="Total">
      <formula>NOT(ISERROR(SEARCH("Total",A502)))</formula>
    </cfRule>
  </conditionalFormatting>
  <conditionalFormatting sqref="B507">
    <cfRule type="containsText" dxfId="235" priority="320" operator="containsText" text="Total">
      <formula>NOT(ISERROR(SEARCH("Total",B507)))</formula>
    </cfRule>
  </conditionalFormatting>
  <conditionalFormatting sqref="A544:B544 A539:A543">
    <cfRule type="containsText" dxfId="234" priority="317" operator="containsText" text="Total">
      <formula>NOT(ISERROR(SEARCH("Total",A539)))</formula>
    </cfRule>
  </conditionalFormatting>
  <conditionalFormatting sqref="A538:B538 A533:A537">
    <cfRule type="containsText" dxfId="233" priority="316" operator="containsText" text="Total">
      <formula>NOT(ISERROR(SEARCH("Total",A533)))</formula>
    </cfRule>
  </conditionalFormatting>
  <conditionalFormatting sqref="A532:B532 A527:A531">
    <cfRule type="containsText" dxfId="232" priority="315" operator="containsText" text="Total">
      <formula>NOT(ISERROR(SEARCH("Total",A527)))</formula>
    </cfRule>
  </conditionalFormatting>
  <conditionalFormatting sqref="A560:B562">
    <cfRule type="containsText" dxfId="231" priority="314" operator="containsText" text="Total">
      <formula>NOT(ISERROR(SEARCH("Total",A560)))</formula>
    </cfRule>
  </conditionalFormatting>
  <conditionalFormatting sqref="A552:B559">
    <cfRule type="containsText" dxfId="230" priority="313" operator="containsText" text="Total">
      <formula>NOT(ISERROR(SEARCH("Total",A552)))</formula>
    </cfRule>
  </conditionalFormatting>
  <conditionalFormatting sqref="A571:B574">
    <cfRule type="containsText" dxfId="229" priority="312" operator="containsText" text="Total">
      <formula>NOT(ISERROR(SEARCH("Total",A571)))</formula>
    </cfRule>
  </conditionalFormatting>
  <conditionalFormatting sqref="A582:B585">
    <cfRule type="containsText" dxfId="228" priority="310" operator="containsText" text="Total">
      <formula>NOT(ISERROR(SEARCH("Total",A582)))</formula>
    </cfRule>
  </conditionalFormatting>
  <conditionalFormatting sqref="A576:B581">
    <cfRule type="containsText" dxfId="227" priority="309" operator="containsText" text="Total">
      <formula>NOT(ISERROR(SEARCH("Total",A576)))</formula>
    </cfRule>
  </conditionalFormatting>
  <conditionalFormatting sqref="A588:B590">
    <cfRule type="containsText" dxfId="226" priority="307" operator="containsText" text="Total">
      <formula>NOT(ISERROR(SEARCH("Total",A588)))</formula>
    </cfRule>
  </conditionalFormatting>
  <conditionalFormatting sqref="A593:B596 A597">
    <cfRule type="containsText" dxfId="225" priority="306" operator="containsText" text="Total">
      <formula>NOT(ISERROR(SEARCH("Total",A593)))</formula>
    </cfRule>
  </conditionalFormatting>
  <conditionalFormatting sqref="A602:B602 A605:B609">
    <cfRule type="containsText" dxfId="224" priority="304" operator="containsText" text="Total">
      <formula>NOT(ISERROR(SEARCH("Total",A602)))</formula>
    </cfRule>
  </conditionalFormatting>
  <conditionalFormatting sqref="A603:B604">
    <cfRule type="containsText" dxfId="223" priority="303" operator="containsText" text="Total">
      <formula>NOT(ISERROR(SEARCH("Total",A603)))</formula>
    </cfRule>
  </conditionalFormatting>
  <conditionalFormatting sqref="A627:B627">
    <cfRule type="containsText" dxfId="222" priority="301" operator="containsText" text="Total">
      <formula>NOT(ISERROR(SEARCH("Total",A627)))</formula>
    </cfRule>
  </conditionalFormatting>
  <conditionalFormatting sqref="A640:B641">
    <cfRule type="containsText" dxfId="221" priority="300" operator="containsText" text="Total">
      <formula>NOT(ISERROR(SEARCH("Total",A640)))</formula>
    </cfRule>
  </conditionalFormatting>
  <conditionalFormatting sqref="A636:B639">
    <cfRule type="containsText" dxfId="220" priority="299" operator="containsText" text="Total">
      <formula>NOT(ISERROR(SEARCH("Total",A636)))</formula>
    </cfRule>
  </conditionalFormatting>
  <conditionalFormatting sqref="A634:B635">
    <cfRule type="containsText" dxfId="219" priority="298" operator="containsText" text="Total">
      <formula>NOT(ISERROR(SEARCH("Total",A634)))</formula>
    </cfRule>
  </conditionalFormatting>
  <conditionalFormatting sqref="A630:B633">
    <cfRule type="containsText" dxfId="218" priority="297" operator="containsText" text="Total">
      <formula>NOT(ISERROR(SEARCH("Total",A630)))</formula>
    </cfRule>
  </conditionalFormatting>
  <conditionalFormatting sqref="A628:B629">
    <cfRule type="containsText" dxfId="217" priority="296" operator="containsText" text="Total">
      <formula>NOT(ISERROR(SEARCH("Total",A628)))</formula>
    </cfRule>
  </conditionalFormatting>
  <conditionalFormatting sqref="A646:B648">
    <cfRule type="containsText" dxfId="216" priority="295" operator="containsText" text="Total">
      <formula>NOT(ISERROR(SEARCH("Total",A646)))</formula>
    </cfRule>
  </conditionalFormatting>
  <conditionalFormatting sqref="A650:B650">
    <cfRule type="containsText" dxfId="215" priority="293" operator="containsText" text="Total">
      <formula>NOT(ISERROR(SEARCH("Total",A650)))</formula>
    </cfRule>
  </conditionalFormatting>
  <conditionalFormatting sqref="A657:B658">
    <cfRule type="containsText" dxfId="214" priority="290" operator="containsText" text="Total">
      <formula>NOT(ISERROR(SEARCH("Total",A657)))</formula>
    </cfRule>
  </conditionalFormatting>
  <conditionalFormatting sqref="A653:B656">
    <cfRule type="containsText" dxfId="213" priority="289" operator="containsText" text="Total">
      <formula>NOT(ISERROR(SEARCH("Total",A653)))</formula>
    </cfRule>
  </conditionalFormatting>
  <conditionalFormatting sqref="A651:B652">
    <cfRule type="containsText" dxfId="212" priority="288" operator="containsText" text="Total">
      <formula>NOT(ISERROR(SEARCH("Total",A651)))</formula>
    </cfRule>
  </conditionalFormatting>
  <conditionalFormatting sqref="A666:B666">
    <cfRule type="containsText" dxfId="211" priority="287" operator="containsText" text="Total">
      <formula>NOT(ISERROR(SEARCH("Total",A666)))</formula>
    </cfRule>
  </conditionalFormatting>
  <conditionalFormatting sqref="A661:B661">
    <cfRule type="containsText" dxfId="210" priority="286" operator="containsText" text="Total">
      <formula>NOT(ISERROR(SEARCH("Total",A661)))</formula>
    </cfRule>
  </conditionalFormatting>
  <conditionalFormatting sqref="A669:B669">
    <cfRule type="containsText" dxfId="209" priority="281" operator="containsText" text="Total">
      <formula>NOT(ISERROR(SEARCH("Total",A669)))</formula>
    </cfRule>
  </conditionalFormatting>
  <conditionalFormatting sqref="A664:B665">
    <cfRule type="containsText" dxfId="208" priority="284" operator="containsText" text="Total">
      <formula>NOT(ISERROR(SEARCH("Total",A664)))</formula>
    </cfRule>
  </conditionalFormatting>
  <conditionalFormatting sqref="A662:B663">
    <cfRule type="containsText" dxfId="207" priority="283" operator="containsText" text="Total">
      <formula>NOT(ISERROR(SEARCH("Total",A662)))</formula>
    </cfRule>
  </conditionalFormatting>
  <conditionalFormatting sqref="A673:B673">
    <cfRule type="containsText" dxfId="206" priority="282" operator="containsText" text="Total">
      <formula>NOT(ISERROR(SEARCH("Total",A673)))</formula>
    </cfRule>
  </conditionalFormatting>
  <conditionalFormatting sqref="A675:B675">
    <cfRule type="containsText" dxfId="205" priority="277" operator="containsText" text="Total">
      <formula>NOT(ISERROR(SEARCH("Total",A675)))</formula>
    </cfRule>
  </conditionalFormatting>
  <conditionalFormatting sqref="A672:B672">
    <cfRule type="containsText" dxfId="204" priority="280" operator="containsText" text="Total">
      <formula>NOT(ISERROR(SEARCH("Total",A672)))</formula>
    </cfRule>
  </conditionalFormatting>
  <conditionalFormatting sqref="A670:B671">
    <cfRule type="containsText" dxfId="203" priority="279" operator="containsText" text="Total">
      <formula>NOT(ISERROR(SEARCH("Total",A670)))</formula>
    </cfRule>
  </conditionalFormatting>
  <conditionalFormatting sqref="A678:B678">
    <cfRule type="containsText" dxfId="202" priority="278" operator="containsText" text="Total">
      <formula>NOT(ISERROR(SEARCH("Total",A678)))</formula>
    </cfRule>
  </conditionalFormatting>
  <conditionalFormatting sqref="A676:B677">
    <cfRule type="containsText" dxfId="201" priority="275" operator="containsText" text="Total">
      <formula>NOT(ISERROR(SEARCH("Total",A676)))</formula>
    </cfRule>
  </conditionalFormatting>
  <conditionalFormatting sqref="A876:B876">
    <cfRule type="containsText" dxfId="200" priority="262" operator="containsText" text="Total">
      <formula>NOT(ISERROR(SEARCH("Total",A876)))</formula>
    </cfRule>
  </conditionalFormatting>
  <conditionalFormatting sqref="A869:B875">
    <cfRule type="containsText" dxfId="199" priority="265" operator="containsText" text="Total">
      <formula>NOT(ISERROR(SEARCH("Total",A869)))</formula>
    </cfRule>
  </conditionalFormatting>
  <conditionalFormatting sqref="A951:B951">
    <cfRule type="containsText" dxfId="198" priority="254" operator="containsText" text="Total">
      <formula>NOT(ISERROR(SEARCH("Total",A951)))</formula>
    </cfRule>
  </conditionalFormatting>
  <conditionalFormatting sqref="A880:B881">
    <cfRule type="containsText" dxfId="197" priority="256" operator="containsText" text="Total">
      <formula>NOT(ISERROR(SEARCH("Total",A880)))</formula>
    </cfRule>
  </conditionalFormatting>
  <conditionalFormatting sqref="A879:B879">
    <cfRule type="containsText" dxfId="196" priority="260" operator="containsText" text="Total">
      <formula>NOT(ISERROR(SEARCH("Total",A879)))</formula>
    </cfRule>
  </conditionalFormatting>
  <conditionalFormatting sqref="A952:B952">
    <cfRule type="containsText" dxfId="195" priority="255" operator="containsText" text="Total">
      <formula>NOT(ISERROR(SEARCH("Total",A952)))</formula>
    </cfRule>
  </conditionalFormatting>
  <conditionalFormatting sqref="A892:B894">
    <cfRule type="containsText" dxfId="194" priority="239" operator="containsText" text="Total">
      <formula>NOT(ISERROR(SEARCH("Total",A892)))</formula>
    </cfRule>
  </conditionalFormatting>
  <conditionalFormatting sqref="A895:B900 A930:B938 A902:B928 A940:B950">
    <cfRule type="containsText" dxfId="193" priority="238" operator="containsText" text="Total">
      <formula>NOT(ISERROR(SEARCH("Total",A895)))</formula>
    </cfRule>
  </conditionalFormatting>
  <conditionalFormatting sqref="A954:B954 A963:B965">
    <cfRule type="containsText" dxfId="192" priority="237" operator="containsText" text="Total">
      <formula>NOT(ISERROR(SEARCH("Total",A954)))</formula>
    </cfRule>
  </conditionalFormatting>
  <conditionalFormatting sqref="A959:B962">
    <cfRule type="containsText" dxfId="191" priority="236" operator="containsText" text="Total">
      <formula>NOT(ISERROR(SEARCH("Total",A959)))</formula>
    </cfRule>
  </conditionalFormatting>
  <conditionalFormatting sqref="A955:B958">
    <cfRule type="containsText" dxfId="190" priority="235" operator="containsText" text="Total">
      <formula>NOT(ISERROR(SEARCH("Total",A955)))</formula>
    </cfRule>
  </conditionalFormatting>
  <conditionalFormatting sqref="A969:B969 A970">
    <cfRule type="containsText" dxfId="189" priority="234" operator="containsText" text="Total">
      <formula>NOT(ISERROR(SEARCH("Total",A969)))</formula>
    </cfRule>
  </conditionalFormatting>
  <conditionalFormatting sqref="A975:B978">
    <cfRule type="containsText" dxfId="188" priority="233" operator="containsText" text="Total">
      <formula>NOT(ISERROR(SEARCH("Total",A975)))</formula>
    </cfRule>
  </conditionalFormatting>
  <conditionalFormatting sqref="A971:B974">
    <cfRule type="containsText" dxfId="187" priority="232" operator="containsText" text="Total">
      <formula>NOT(ISERROR(SEARCH("Total",A971)))</formula>
    </cfRule>
  </conditionalFormatting>
  <conditionalFormatting sqref="A993:B994">
    <cfRule type="containsText" dxfId="186" priority="231" operator="containsText" text="Total">
      <formula>NOT(ISERROR(SEARCH("Total",A993)))</formula>
    </cfRule>
  </conditionalFormatting>
  <conditionalFormatting sqref="A982:B982 A983">
    <cfRule type="containsText" dxfId="185" priority="230" operator="containsText" text="Total">
      <formula>NOT(ISERROR(SEARCH("Total",A982)))</formula>
    </cfRule>
  </conditionalFormatting>
  <conditionalFormatting sqref="A988:B991 A992">
    <cfRule type="containsText" dxfId="184" priority="229" operator="containsText" text="Total">
      <formula>NOT(ISERROR(SEARCH("Total",A988)))</formula>
    </cfRule>
  </conditionalFormatting>
  <conditionalFormatting sqref="A984:B987">
    <cfRule type="containsText" dxfId="183" priority="228" operator="containsText" text="Total">
      <formula>NOT(ISERROR(SEARCH("Total",A984)))</formula>
    </cfRule>
  </conditionalFormatting>
  <conditionalFormatting sqref="A996:B996">
    <cfRule type="containsText" dxfId="182" priority="226" operator="containsText" text="Total">
      <formula>NOT(ISERROR(SEARCH("Total",A996)))</formula>
    </cfRule>
  </conditionalFormatting>
  <conditionalFormatting sqref="A997:B999">
    <cfRule type="containsText" dxfId="181" priority="224" operator="containsText" text="Total">
      <formula>NOT(ISERROR(SEARCH("Total",A997)))</formula>
    </cfRule>
  </conditionalFormatting>
  <conditionalFormatting sqref="A1013:B1013">
    <cfRule type="containsText" dxfId="180" priority="220" operator="containsText" text="Total">
      <formula>NOT(ISERROR(SEARCH("Total",A1013)))</formula>
    </cfRule>
  </conditionalFormatting>
  <conditionalFormatting sqref="A1003:B1003">
    <cfRule type="containsText" dxfId="179" priority="219" operator="containsText" text="Total">
      <formula>NOT(ISERROR(SEARCH("Total",A1003)))</formula>
    </cfRule>
  </conditionalFormatting>
  <conditionalFormatting sqref="A1008:B1011">
    <cfRule type="containsText" dxfId="178" priority="218" operator="containsText" text="Total">
      <formula>NOT(ISERROR(SEARCH("Total",A1008)))</formula>
    </cfRule>
  </conditionalFormatting>
  <conditionalFormatting sqref="A1004:B1007">
    <cfRule type="containsText" dxfId="177" priority="217" operator="containsText" text="Total">
      <formula>NOT(ISERROR(SEARCH("Total",A1004)))</formula>
    </cfRule>
  </conditionalFormatting>
  <conditionalFormatting sqref="A1012:B1012">
    <cfRule type="containsText" dxfId="176" priority="216" operator="containsText" text="Total">
      <formula>NOT(ISERROR(SEARCH("Total",A1012)))</formula>
    </cfRule>
  </conditionalFormatting>
  <conditionalFormatting sqref="A1019:B1019">
    <cfRule type="containsText" dxfId="175" priority="215" operator="containsText" text="Total">
      <formula>NOT(ISERROR(SEARCH("Total",A1019)))</formula>
    </cfRule>
  </conditionalFormatting>
  <conditionalFormatting sqref="A1016:B1016">
    <cfRule type="containsText" dxfId="174" priority="214" operator="containsText" text="Total">
      <formula>NOT(ISERROR(SEARCH("Total",A1016)))</formula>
    </cfRule>
  </conditionalFormatting>
  <conditionalFormatting sqref="A1017:B1018">
    <cfRule type="containsText" dxfId="173" priority="213" operator="containsText" text="Total">
      <formula>NOT(ISERROR(SEARCH("Total",A1017)))</formula>
    </cfRule>
  </conditionalFormatting>
  <conditionalFormatting sqref="A1024:B1024">
    <cfRule type="containsText" dxfId="172" priority="212" operator="containsText" text="Total">
      <formula>NOT(ISERROR(SEARCH("Total",A1024)))</formula>
    </cfRule>
  </conditionalFormatting>
  <conditionalFormatting sqref="A1021:B1021">
    <cfRule type="containsText" dxfId="171" priority="211" operator="containsText" text="Total">
      <formula>NOT(ISERROR(SEARCH("Total",A1021)))</formula>
    </cfRule>
  </conditionalFormatting>
  <conditionalFormatting sqref="A1022:B1023">
    <cfRule type="containsText" dxfId="170" priority="210" operator="containsText" text="Total">
      <formula>NOT(ISERROR(SEARCH("Total",A1022)))</formula>
    </cfRule>
  </conditionalFormatting>
  <conditionalFormatting sqref="A1028:B1028">
    <cfRule type="containsText" dxfId="169" priority="209" operator="containsText" text="Total">
      <formula>NOT(ISERROR(SEARCH("Total",A1028)))</formula>
    </cfRule>
  </conditionalFormatting>
  <conditionalFormatting sqref="A1026:B1026">
    <cfRule type="containsText" dxfId="168" priority="208" operator="containsText" text="Total">
      <formula>NOT(ISERROR(SEARCH("Total",A1026)))</formula>
    </cfRule>
  </conditionalFormatting>
  <conditionalFormatting sqref="A1027:B1027">
    <cfRule type="containsText" dxfId="167" priority="207" operator="containsText" text="Total">
      <formula>NOT(ISERROR(SEARCH("Total",A1027)))</formula>
    </cfRule>
  </conditionalFormatting>
  <conditionalFormatting sqref="A1034:B1034">
    <cfRule type="containsText" dxfId="166" priority="205" operator="containsText" text="Total">
      <formula>NOT(ISERROR(SEARCH("Total",A1034)))</formula>
    </cfRule>
  </conditionalFormatting>
  <conditionalFormatting sqref="A1038:B1038">
    <cfRule type="containsText" dxfId="165" priority="204" operator="containsText" text="Total">
      <formula>NOT(ISERROR(SEARCH("Total",A1038)))</formula>
    </cfRule>
  </conditionalFormatting>
  <conditionalFormatting sqref="A1032:B1032">
    <cfRule type="containsText" dxfId="164" priority="203" operator="containsText" text="Total">
      <formula>NOT(ISERROR(SEARCH("Total",A1032)))</formula>
    </cfRule>
  </conditionalFormatting>
  <conditionalFormatting sqref="A1030:B1030">
    <cfRule type="containsText" dxfId="163" priority="202" operator="containsText" text="Total">
      <formula>NOT(ISERROR(SEARCH("Total",A1030)))</formula>
    </cfRule>
  </conditionalFormatting>
  <conditionalFormatting sqref="A1031:B1031">
    <cfRule type="containsText" dxfId="162" priority="201" operator="containsText" text="Total">
      <formula>NOT(ISERROR(SEARCH("Total",A1031)))</formula>
    </cfRule>
  </conditionalFormatting>
  <conditionalFormatting sqref="A1037:B1037">
    <cfRule type="containsText" dxfId="161" priority="200" operator="containsText" text="Total">
      <formula>NOT(ISERROR(SEARCH("Total",A1037)))</formula>
    </cfRule>
  </conditionalFormatting>
  <conditionalFormatting sqref="A1036:B1036">
    <cfRule type="containsText" dxfId="160" priority="199" operator="containsText" text="Total">
      <formula>NOT(ISERROR(SEARCH("Total",A1036)))</formula>
    </cfRule>
  </conditionalFormatting>
  <conditionalFormatting sqref="A1043:B1043">
    <cfRule type="containsText" dxfId="159" priority="197" operator="containsText" text="Total">
      <formula>NOT(ISERROR(SEARCH("Total",A1043)))</formula>
    </cfRule>
  </conditionalFormatting>
  <conditionalFormatting sqref="A1041:B1041">
    <cfRule type="containsText" dxfId="158" priority="196" operator="containsText" text="Total">
      <formula>NOT(ISERROR(SEARCH("Total",A1041)))</formula>
    </cfRule>
  </conditionalFormatting>
  <conditionalFormatting sqref="A1042:B1042">
    <cfRule type="containsText" dxfId="157" priority="195" operator="containsText" text="Total">
      <formula>NOT(ISERROR(SEARCH("Total",A1042)))</formula>
    </cfRule>
  </conditionalFormatting>
  <conditionalFormatting sqref="C312">
    <cfRule type="containsText" dxfId="156" priority="168" operator="containsText" text="Total">
      <formula>NOT(ISERROR(SEARCH("Total",C312)))</formula>
    </cfRule>
  </conditionalFormatting>
  <conditionalFormatting sqref="C308">
    <cfRule type="containsText" dxfId="155" priority="167" operator="containsText" text="Total">
      <formula>NOT(ISERROR(SEARCH("Total",C308)))</formula>
    </cfRule>
  </conditionalFormatting>
  <conditionalFormatting sqref="B308">
    <cfRule type="containsText" dxfId="154" priority="165" operator="containsText" text="Total">
      <formula>NOT(ISERROR(SEARCH("Total",B308)))</formula>
    </cfRule>
  </conditionalFormatting>
  <conditionalFormatting sqref="B312">
    <cfRule type="containsText" dxfId="153" priority="164" operator="containsText" text="Total">
      <formula>NOT(ISERROR(SEARCH("Total",B312)))</formula>
    </cfRule>
  </conditionalFormatting>
  <conditionalFormatting sqref="C311">
    <cfRule type="containsText" dxfId="152" priority="163" operator="containsText" text="Total">
      <formula>NOT(ISERROR(SEARCH("Total",C311)))</formula>
    </cfRule>
  </conditionalFormatting>
  <conditionalFormatting sqref="C309">
    <cfRule type="containsText" dxfId="151" priority="162" operator="containsText" text="Total">
      <formula>NOT(ISERROR(SEARCH("Total",C309)))</formula>
    </cfRule>
  </conditionalFormatting>
  <conditionalFormatting sqref="B309">
    <cfRule type="containsText" dxfId="150" priority="161" operator="containsText" text="Total">
      <formula>NOT(ISERROR(SEARCH("Total",B309)))</formula>
    </cfRule>
  </conditionalFormatting>
  <conditionalFormatting sqref="B311">
    <cfRule type="containsText" dxfId="149" priority="160" operator="containsText" text="Total">
      <formula>NOT(ISERROR(SEARCH("Total",B311)))</formula>
    </cfRule>
  </conditionalFormatting>
  <conditionalFormatting sqref="B317">
    <cfRule type="containsText" dxfId="148" priority="159" operator="containsText" text="Total">
      <formula>NOT(ISERROR(SEARCH("Total",B317)))</formula>
    </cfRule>
  </conditionalFormatting>
  <conditionalFormatting sqref="B315">
    <cfRule type="containsText" dxfId="147" priority="158" operator="containsText" text="Total">
      <formula>NOT(ISERROR(SEARCH("Total",B315)))</formula>
    </cfRule>
  </conditionalFormatting>
  <conditionalFormatting sqref="B319">
    <cfRule type="containsText" dxfId="146" priority="157" operator="containsText" text="Total">
      <formula>NOT(ISERROR(SEARCH("Total",B319)))</formula>
    </cfRule>
  </conditionalFormatting>
  <conditionalFormatting sqref="B316">
    <cfRule type="containsText" dxfId="145" priority="156" operator="containsText" text="Total">
      <formula>NOT(ISERROR(SEARCH("Total",B316)))</formula>
    </cfRule>
  </conditionalFormatting>
  <conditionalFormatting sqref="B318">
    <cfRule type="containsText" dxfId="144" priority="155" operator="containsText" text="Total">
      <formula>NOT(ISERROR(SEARCH("Total",B318)))</formula>
    </cfRule>
  </conditionalFormatting>
  <conditionalFormatting sqref="B323">
    <cfRule type="containsText" dxfId="143" priority="154" operator="containsText" text="Total">
      <formula>NOT(ISERROR(SEARCH("Total",B323)))</formula>
    </cfRule>
  </conditionalFormatting>
  <conditionalFormatting sqref="B321">
    <cfRule type="containsText" dxfId="142" priority="153" operator="containsText" text="Total">
      <formula>NOT(ISERROR(SEARCH("Total",B321)))</formula>
    </cfRule>
  </conditionalFormatting>
  <conditionalFormatting sqref="B325">
    <cfRule type="containsText" dxfId="141" priority="152" operator="containsText" text="Total">
      <formula>NOT(ISERROR(SEARCH("Total",B325)))</formula>
    </cfRule>
  </conditionalFormatting>
  <conditionalFormatting sqref="B322">
    <cfRule type="containsText" dxfId="140" priority="151" operator="containsText" text="Total">
      <formula>NOT(ISERROR(SEARCH("Total",B322)))</formula>
    </cfRule>
  </conditionalFormatting>
  <conditionalFormatting sqref="B324">
    <cfRule type="containsText" dxfId="139" priority="150" operator="containsText" text="Total">
      <formula>NOT(ISERROR(SEARCH("Total",B324)))</formula>
    </cfRule>
  </conditionalFormatting>
  <conditionalFormatting sqref="B329">
    <cfRule type="containsText" dxfId="138" priority="149" operator="containsText" text="Total">
      <formula>NOT(ISERROR(SEARCH("Total",B329)))</formula>
    </cfRule>
  </conditionalFormatting>
  <conditionalFormatting sqref="B327">
    <cfRule type="containsText" dxfId="137" priority="148" operator="containsText" text="Total">
      <formula>NOT(ISERROR(SEARCH("Total",B327)))</formula>
    </cfRule>
  </conditionalFormatting>
  <conditionalFormatting sqref="B331">
    <cfRule type="containsText" dxfId="136" priority="147" operator="containsText" text="Total">
      <formula>NOT(ISERROR(SEARCH("Total",B331)))</formula>
    </cfRule>
  </conditionalFormatting>
  <conditionalFormatting sqref="B328">
    <cfRule type="containsText" dxfId="135" priority="146" operator="containsText" text="Total">
      <formula>NOT(ISERROR(SEARCH("Total",B328)))</formula>
    </cfRule>
  </conditionalFormatting>
  <conditionalFormatting sqref="B330">
    <cfRule type="containsText" dxfId="134" priority="145" operator="containsText" text="Total">
      <formula>NOT(ISERROR(SEARCH("Total",B330)))</formula>
    </cfRule>
  </conditionalFormatting>
  <conditionalFormatting sqref="B335">
    <cfRule type="containsText" dxfId="133" priority="144" operator="containsText" text="Total">
      <formula>NOT(ISERROR(SEARCH("Total",B335)))</formula>
    </cfRule>
  </conditionalFormatting>
  <conditionalFormatting sqref="B333">
    <cfRule type="containsText" dxfId="132" priority="143" operator="containsText" text="Total">
      <formula>NOT(ISERROR(SEARCH("Total",B333)))</formula>
    </cfRule>
  </conditionalFormatting>
  <conditionalFormatting sqref="B337">
    <cfRule type="containsText" dxfId="131" priority="142" operator="containsText" text="Total">
      <formula>NOT(ISERROR(SEARCH("Total",B337)))</formula>
    </cfRule>
  </conditionalFormatting>
  <conditionalFormatting sqref="B334">
    <cfRule type="containsText" dxfId="130" priority="141" operator="containsText" text="Total">
      <formula>NOT(ISERROR(SEARCH("Total",B334)))</formula>
    </cfRule>
  </conditionalFormatting>
  <conditionalFormatting sqref="B336">
    <cfRule type="containsText" dxfId="129" priority="140" operator="containsText" text="Total">
      <formula>NOT(ISERROR(SEARCH("Total",B336)))</formula>
    </cfRule>
  </conditionalFormatting>
  <conditionalFormatting sqref="B341">
    <cfRule type="containsText" dxfId="128" priority="139" operator="containsText" text="Total">
      <formula>NOT(ISERROR(SEARCH("Total",B341)))</formula>
    </cfRule>
  </conditionalFormatting>
  <conditionalFormatting sqref="B339">
    <cfRule type="containsText" dxfId="127" priority="138" operator="containsText" text="Total">
      <formula>NOT(ISERROR(SEARCH("Total",B339)))</formula>
    </cfRule>
  </conditionalFormatting>
  <conditionalFormatting sqref="B343">
    <cfRule type="containsText" dxfId="126" priority="137" operator="containsText" text="Total">
      <formula>NOT(ISERROR(SEARCH("Total",B343)))</formula>
    </cfRule>
  </conditionalFormatting>
  <conditionalFormatting sqref="B340">
    <cfRule type="containsText" dxfId="125" priority="136" operator="containsText" text="Total">
      <formula>NOT(ISERROR(SEARCH("Total",B340)))</formula>
    </cfRule>
  </conditionalFormatting>
  <conditionalFormatting sqref="B342">
    <cfRule type="containsText" dxfId="124" priority="135" operator="containsText" text="Total">
      <formula>NOT(ISERROR(SEARCH("Total",B342)))</formula>
    </cfRule>
  </conditionalFormatting>
  <conditionalFormatting sqref="B347">
    <cfRule type="containsText" dxfId="123" priority="134" operator="containsText" text="Total">
      <formula>NOT(ISERROR(SEARCH("Total",B347)))</formula>
    </cfRule>
  </conditionalFormatting>
  <conditionalFormatting sqref="B345">
    <cfRule type="containsText" dxfId="122" priority="133" operator="containsText" text="Total">
      <formula>NOT(ISERROR(SEARCH("Total",B345)))</formula>
    </cfRule>
  </conditionalFormatting>
  <conditionalFormatting sqref="B349">
    <cfRule type="containsText" dxfId="121" priority="132" operator="containsText" text="Total">
      <formula>NOT(ISERROR(SEARCH("Total",B349)))</formula>
    </cfRule>
  </conditionalFormatting>
  <conditionalFormatting sqref="B346">
    <cfRule type="containsText" dxfId="120" priority="131" operator="containsText" text="Total">
      <formula>NOT(ISERROR(SEARCH("Total",B346)))</formula>
    </cfRule>
  </conditionalFormatting>
  <conditionalFormatting sqref="B348">
    <cfRule type="containsText" dxfId="119" priority="130" operator="containsText" text="Total">
      <formula>NOT(ISERROR(SEARCH("Total",B348)))</formula>
    </cfRule>
  </conditionalFormatting>
  <conditionalFormatting sqref="B354">
    <cfRule type="containsText" dxfId="118" priority="129" operator="containsText" text="Total">
      <formula>NOT(ISERROR(SEARCH("Total",B354)))</formula>
    </cfRule>
  </conditionalFormatting>
  <conditionalFormatting sqref="B352">
    <cfRule type="containsText" dxfId="117" priority="128" operator="containsText" text="Total">
      <formula>NOT(ISERROR(SEARCH("Total",B352)))</formula>
    </cfRule>
  </conditionalFormatting>
  <conditionalFormatting sqref="B356">
    <cfRule type="containsText" dxfId="116" priority="127" operator="containsText" text="Total">
      <formula>NOT(ISERROR(SEARCH("Total",B356)))</formula>
    </cfRule>
  </conditionalFormatting>
  <conditionalFormatting sqref="B353">
    <cfRule type="containsText" dxfId="115" priority="126" operator="containsText" text="Total">
      <formula>NOT(ISERROR(SEARCH("Total",B353)))</formula>
    </cfRule>
  </conditionalFormatting>
  <conditionalFormatting sqref="B355">
    <cfRule type="containsText" dxfId="114" priority="125" operator="containsText" text="Total">
      <formula>NOT(ISERROR(SEARCH("Total",B355)))</formula>
    </cfRule>
  </conditionalFormatting>
  <conditionalFormatting sqref="B360">
    <cfRule type="containsText" dxfId="113" priority="124" operator="containsText" text="Total">
      <formula>NOT(ISERROR(SEARCH("Total",B360)))</formula>
    </cfRule>
  </conditionalFormatting>
  <conditionalFormatting sqref="B358">
    <cfRule type="containsText" dxfId="112" priority="123" operator="containsText" text="Total">
      <formula>NOT(ISERROR(SEARCH("Total",B358)))</formula>
    </cfRule>
  </conditionalFormatting>
  <conditionalFormatting sqref="B362">
    <cfRule type="containsText" dxfId="111" priority="122" operator="containsText" text="Total">
      <formula>NOT(ISERROR(SEARCH("Total",B362)))</formula>
    </cfRule>
  </conditionalFormatting>
  <conditionalFormatting sqref="B359">
    <cfRule type="containsText" dxfId="110" priority="121" operator="containsText" text="Total">
      <formula>NOT(ISERROR(SEARCH("Total",B359)))</formula>
    </cfRule>
  </conditionalFormatting>
  <conditionalFormatting sqref="B361">
    <cfRule type="containsText" dxfId="109" priority="120" operator="containsText" text="Total">
      <formula>NOT(ISERROR(SEARCH("Total",B361)))</formula>
    </cfRule>
  </conditionalFormatting>
  <conditionalFormatting sqref="B479">
    <cfRule type="containsText" dxfId="108" priority="119" operator="containsText" text="Total">
      <formula>NOT(ISERROR(SEARCH("Total",B479)))</formula>
    </cfRule>
  </conditionalFormatting>
  <conditionalFormatting sqref="B477">
    <cfRule type="containsText" dxfId="107" priority="118" operator="containsText" text="Total">
      <formula>NOT(ISERROR(SEARCH("Total",B477)))</formula>
    </cfRule>
  </conditionalFormatting>
  <conditionalFormatting sqref="B481">
    <cfRule type="containsText" dxfId="106" priority="117" operator="containsText" text="Total">
      <formula>NOT(ISERROR(SEARCH("Total",B481)))</formula>
    </cfRule>
  </conditionalFormatting>
  <conditionalFormatting sqref="B478">
    <cfRule type="containsText" dxfId="105" priority="116" operator="containsText" text="Total">
      <formula>NOT(ISERROR(SEARCH("Total",B478)))</formula>
    </cfRule>
  </conditionalFormatting>
  <conditionalFormatting sqref="B480">
    <cfRule type="containsText" dxfId="104" priority="115" operator="containsText" text="Total">
      <formula>NOT(ISERROR(SEARCH("Total",B480)))</formula>
    </cfRule>
  </conditionalFormatting>
  <conditionalFormatting sqref="B485">
    <cfRule type="containsText" dxfId="103" priority="114" operator="containsText" text="Total">
      <formula>NOT(ISERROR(SEARCH("Total",B485)))</formula>
    </cfRule>
  </conditionalFormatting>
  <conditionalFormatting sqref="B483">
    <cfRule type="containsText" dxfId="102" priority="113" operator="containsText" text="Total">
      <formula>NOT(ISERROR(SEARCH("Total",B483)))</formula>
    </cfRule>
  </conditionalFormatting>
  <conditionalFormatting sqref="B487">
    <cfRule type="containsText" dxfId="101" priority="112" operator="containsText" text="Total">
      <formula>NOT(ISERROR(SEARCH("Total",B487)))</formula>
    </cfRule>
  </conditionalFormatting>
  <conditionalFormatting sqref="B484">
    <cfRule type="containsText" dxfId="100" priority="111" operator="containsText" text="Total">
      <formula>NOT(ISERROR(SEARCH("Total",B484)))</formula>
    </cfRule>
  </conditionalFormatting>
  <conditionalFormatting sqref="B486">
    <cfRule type="containsText" dxfId="99" priority="110" operator="containsText" text="Total">
      <formula>NOT(ISERROR(SEARCH("Total",B486)))</formula>
    </cfRule>
  </conditionalFormatting>
  <conditionalFormatting sqref="B492">
    <cfRule type="containsText" dxfId="98" priority="109" operator="containsText" text="Total">
      <formula>NOT(ISERROR(SEARCH("Total",B492)))</formula>
    </cfRule>
  </conditionalFormatting>
  <conditionalFormatting sqref="B490">
    <cfRule type="containsText" dxfId="97" priority="108" operator="containsText" text="Total">
      <formula>NOT(ISERROR(SEARCH("Total",B490)))</formula>
    </cfRule>
  </conditionalFormatting>
  <conditionalFormatting sqref="B494">
    <cfRule type="containsText" dxfId="96" priority="107" operator="containsText" text="Total">
      <formula>NOT(ISERROR(SEARCH("Total",B494)))</formula>
    </cfRule>
  </conditionalFormatting>
  <conditionalFormatting sqref="B491">
    <cfRule type="containsText" dxfId="95" priority="106" operator="containsText" text="Total">
      <formula>NOT(ISERROR(SEARCH("Total",B491)))</formula>
    </cfRule>
  </conditionalFormatting>
  <conditionalFormatting sqref="B493">
    <cfRule type="containsText" dxfId="94" priority="105" operator="containsText" text="Total">
      <formula>NOT(ISERROR(SEARCH("Total",B493)))</formula>
    </cfRule>
  </conditionalFormatting>
  <conditionalFormatting sqref="B498">
    <cfRule type="containsText" dxfId="93" priority="104" operator="containsText" text="Total">
      <formula>NOT(ISERROR(SEARCH("Total",B498)))</formula>
    </cfRule>
  </conditionalFormatting>
  <conditionalFormatting sqref="B496">
    <cfRule type="containsText" dxfId="92" priority="103" operator="containsText" text="Total">
      <formula>NOT(ISERROR(SEARCH("Total",B496)))</formula>
    </cfRule>
  </conditionalFormatting>
  <conditionalFormatting sqref="B500">
    <cfRule type="containsText" dxfId="91" priority="102" operator="containsText" text="Total">
      <formula>NOT(ISERROR(SEARCH("Total",B500)))</formula>
    </cfRule>
  </conditionalFormatting>
  <conditionalFormatting sqref="B497">
    <cfRule type="containsText" dxfId="90" priority="101" operator="containsText" text="Total">
      <formula>NOT(ISERROR(SEARCH("Total",B497)))</formula>
    </cfRule>
  </conditionalFormatting>
  <conditionalFormatting sqref="B499">
    <cfRule type="containsText" dxfId="89" priority="100" operator="containsText" text="Total">
      <formula>NOT(ISERROR(SEARCH("Total",B499)))</formula>
    </cfRule>
  </conditionalFormatting>
  <conditionalFormatting sqref="B504">
    <cfRule type="containsText" dxfId="88" priority="99" operator="containsText" text="Total">
      <formula>NOT(ISERROR(SEARCH("Total",B504)))</formula>
    </cfRule>
  </conditionalFormatting>
  <conditionalFormatting sqref="B502">
    <cfRule type="containsText" dxfId="87" priority="98" operator="containsText" text="Total">
      <formula>NOT(ISERROR(SEARCH("Total",B502)))</formula>
    </cfRule>
  </conditionalFormatting>
  <conditionalFormatting sqref="B506">
    <cfRule type="containsText" dxfId="86" priority="97" operator="containsText" text="Total">
      <formula>NOT(ISERROR(SEARCH("Total",B506)))</formula>
    </cfRule>
  </conditionalFormatting>
  <conditionalFormatting sqref="B503">
    <cfRule type="containsText" dxfId="85" priority="96" operator="containsText" text="Total">
      <formula>NOT(ISERROR(SEARCH("Total",B503)))</formula>
    </cfRule>
  </conditionalFormatting>
  <conditionalFormatting sqref="B505">
    <cfRule type="containsText" dxfId="84" priority="95" operator="containsText" text="Total">
      <formula>NOT(ISERROR(SEARCH("Total",B505)))</formula>
    </cfRule>
  </conditionalFormatting>
  <conditionalFormatting sqref="B510">
    <cfRule type="containsText" dxfId="83" priority="94" operator="containsText" text="Total">
      <formula>NOT(ISERROR(SEARCH("Total",B510)))</formula>
    </cfRule>
  </conditionalFormatting>
  <conditionalFormatting sqref="B508">
    <cfRule type="containsText" dxfId="82" priority="93" operator="containsText" text="Total">
      <formula>NOT(ISERROR(SEARCH("Total",B508)))</formula>
    </cfRule>
  </conditionalFormatting>
  <conditionalFormatting sqref="B512">
    <cfRule type="containsText" dxfId="81" priority="92" operator="containsText" text="Total">
      <formula>NOT(ISERROR(SEARCH("Total",B512)))</formula>
    </cfRule>
  </conditionalFormatting>
  <conditionalFormatting sqref="B509">
    <cfRule type="containsText" dxfId="80" priority="91" operator="containsText" text="Total">
      <formula>NOT(ISERROR(SEARCH("Total",B509)))</formula>
    </cfRule>
  </conditionalFormatting>
  <conditionalFormatting sqref="B511">
    <cfRule type="containsText" dxfId="79" priority="90" operator="containsText" text="Total">
      <formula>NOT(ISERROR(SEARCH("Total",B511)))</formula>
    </cfRule>
  </conditionalFormatting>
  <conditionalFormatting sqref="B516">
    <cfRule type="containsText" dxfId="78" priority="89" operator="containsText" text="Total">
      <formula>NOT(ISERROR(SEARCH("Total",B516)))</formula>
    </cfRule>
  </conditionalFormatting>
  <conditionalFormatting sqref="B514">
    <cfRule type="containsText" dxfId="77" priority="88" operator="containsText" text="Total">
      <formula>NOT(ISERROR(SEARCH("Total",B514)))</formula>
    </cfRule>
  </conditionalFormatting>
  <conditionalFormatting sqref="B518">
    <cfRule type="containsText" dxfId="76" priority="87" operator="containsText" text="Total">
      <formula>NOT(ISERROR(SEARCH("Total",B518)))</formula>
    </cfRule>
  </conditionalFormatting>
  <conditionalFormatting sqref="B515">
    <cfRule type="containsText" dxfId="75" priority="86" operator="containsText" text="Total">
      <formula>NOT(ISERROR(SEARCH("Total",B515)))</formula>
    </cfRule>
  </conditionalFormatting>
  <conditionalFormatting sqref="B517">
    <cfRule type="containsText" dxfId="74" priority="85" operator="containsText" text="Total">
      <formula>NOT(ISERROR(SEARCH("Total",B517)))</formula>
    </cfRule>
  </conditionalFormatting>
  <conditionalFormatting sqref="B522">
    <cfRule type="containsText" dxfId="73" priority="84" operator="containsText" text="Total">
      <formula>NOT(ISERROR(SEARCH("Total",B522)))</formula>
    </cfRule>
  </conditionalFormatting>
  <conditionalFormatting sqref="B520">
    <cfRule type="containsText" dxfId="72" priority="83" operator="containsText" text="Total">
      <formula>NOT(ISERROR(SEARCH("Total",B520)))</formula>
    </cfRule>
  </conditionalFormatting>
  <conditionalFormatting sqref="B524">
    <cfRule type="containsText" dxfId="71" priority="82" operator="containsText" text="Total">
      <formula>NOT(ISERROR(SEARCH("Total",B524)))</formula>
    </cfRule>
  </conditionalFormatting>
  <conditionalFormatting sqref="B521">
    <cfRule type="containsText" dxfId="70" priority="81" operator="containsText" text="Total">
      <formula>NOT(ISERROR(SEARCH("Total",B521)))</formula>
    </cfRule>
  </conditionalFormatting>
  <conditionalFormatting sqref="B523">
    <cfRule type="containsText" dxfId="69" priority="80" operator="containsText" text="Total">
      <formula>NOT(ISERROR(SEARCH("Total",B523)))</formula>
    </cfRule>
  </conditionalFormatting>
  <conditionalFormatting sqref="B529">
    <cfRule type="containsText" dxfId="68" priority="79" operator="containsText" text="Total">
      <formula>NOT(ISERROR(SEARCH("Total",B529)))</formula>
    </cfRule>
  </conditionalFormatting>
  <conditionalFormatting sqref="B527">
    <cfRule type="containsText" dxfId="67" priority="78" operator="containsText" text="Total">
      <formula>NOT(ISERROR(SEARCH("Total",B527)))</formula>
    </cfRule>
  </conditionalFormatting>
  <conditionalFormatting sqref="B531">
    <cfRule type="containsText" dxfId="66" priority="77" operator="containsText" text="Total">
      <formula>NOT(ISERROR(SEARCH("Total",B531)))</formula>
    </cfRule>
  </conditionalFormatting>
  <conditionalFormatting sqref="B528">
    <cfRule type="containsText" dxfId="65" priority="76" operator="containsText" text="Total">
      <formula>NOT(ISERROR(SEARCH("Total",B528)))</formula>
    </cfRule>
  </conditionalFormatting>
  <conditionalFormatting sqref="B530">
    <cfRule type="containsText" dxfId="64" priority="75" operator="containsText" text="Total">
      <formula>NOT(ISERROR(SEARCH("Total",B530)))</formula>
    </cfRule>
  </conditionalFormatting>
  <conditionalFormatting sqref="B535">
    <cfRule type="containsText" dxfId="63" priority="74" operator="containsText" text="Total">
      <formula>NOT(ISERROR(SEARCH("Total",B535)))</formula>
    </cfRule>
  </conditionalFormatting>
  <conditionalFormatting sqref="B533">
    <cfRule type="containsText" dxfId="62" priority="73" operator="containsText" text="Total">
      <formula>NOT(ISERROR(SEARCH("Total",B533)))</formula>
    </cfRule>
  </conditionalFormatting>
  <conditionalFormatting sqref="B537">
    <cfRule type="containsText" dxfId="61" priority="72" operator="containsText" text="Total">
      <formula>NOT(ISERROR(SEARCH("Total",B537)))</formula>
    </cfRule>
  </conditionalFormatting>
  <conditionalFormatting sqref="B534">
    <cfRule type="containsText" dxfId="60" priority="71" operator="containsText" text="Total">
      <formula>NOT(ISERROR(SEARCH("Total",B534)))</formula>
    </cfRule>
  </conditionalFormatting>
  <conditionalFormatting sqref="B536">
    <cfRule type="containsText" dxfId="59" priority="70" operator="containsText" text="Total">
      <formula>NOT(ISERROR(SEARCH("Total",B536)))</formula>
    </cfRule>
  </conditionalFormatting>
  <conditionalFormatting sqref="B541">
    <cfRule type="containsText" dxfId="58" priority="69" operator="containsText" text="Total">
      <formula>NOT(ISERROR(SEARCH("Total",B541)))</formula>
    </cfRule>
  </conditionalFormatting>
  <conditionalFormatting sqref="B539">
    <cfRule type="containsText" dxfId="57" priority="68" operator="containsText" text="Total">
      <formula>NOT(ISERROR(SEARCH("Total",B539)))</formula>
    </cfRule>
  </conditionalFormatting>
  <conditionalFormatting sqref="B543">
    <cfRule type="containsText" dxfId="56" priority="67" operator="containsText" text="Total">
      <formula>NOT(ISERROR(SEARCH("Total",B543)))</formula>
    </cfRule>
  </conditionalFormatting>
  <conditionalFormatting sqref="B540">
    <cfRule type="containsText" dxfId="55" priority="66" operator="containsText" text="Total">
      <formula>NOT(ISERROR(SEARCH("Total",B540)))</formula>
    </cfRule>
  </conditionalFormatting>
  <conditionalFormatting sqref="B542">
    <cfRule type="containsText" dxfId="54" priority="65" operator="containsText" text="Total">
      <formula>NOT(ISERROR(SEARCH("Total",B542)))</formula>
    </cfRule>
  </conditionalFormatting>
  <conditionalFormatting sqref="B547">
    <cfRule type="containsText" dxfId="53" priority="64" operator="containsText" text="Total">
      <formula>NOT(ISERROR(SEARCH("Total",B547)))</formula>
    </cfRule>
  </conditionalFormatting>
  <conditionalFormatting sqref="B545">
    <cfRule type="containsText" dxfId="52" priority="63" operator="containsText" text="Total">
      <formula>NOT(ISERROR(SEARCH("Total",B545)))</formula>
    </cfRule>
  </conditionalFormatting>
  <conditionalFormatting sqref="B549">
    <cfRule type="containsText" dxfId="51" priority="62" operator="containsText" text="Total">
      <formula>NOT(ISERROR(SEARCH("Total",B549)))</formula>
    </cfRule>
  </conditionalFormatting>
  <conditionalFormatting sqref="B546">
    <cfRule type="containsText" dxfId="50" priority="61" operator="containsText" text="Total">
      <formula>NOT(ISERROR(SEARCH("Total",B546)))</formula>
    </cfRule>
  </conditionalFormatting>
  <conditionalFormatting sqref="B548">
    <cfRule type="containsText" dxfId="49" priority="60" operator="containsText" text="Total">
      <formula>NOT(ISERROR(SEARCH("Total",B548)))</formula>
    </cfRule>
  </conditionalFormatting>
  <conditionalFormatting sqref="A1035:B1035">
    <cfRule type="containsText" dxfId="48" priority="57" operator="containsText" text="Total">
      <formula>NOT(ISERROR(SEARCH("Total",A1035)))</formula>
    </cfRule>
  </conditionalFormatting>
  <conditionalFormatting sqref="A269:B269">
    <cfRule type="containsText" dxfId="47" priority="55" operator="containsText" text="Total">
      <formula>NOT(ISERROR(SEARCH("Total",A269)))</formula>
    </cfRule>
  </conditionalFormatting>
  <conditionalFormatting sqref="A267:B268">
    <cfRule type="containsText" dxfId="46" priority="53" operator="containsText" text="Total">
      <formula>NOT(ISERROR(SEARCH("Total",A267)))</formula>
    </cfRule>
  </conditionalFormatting>
  <conditionalFormatting sqref="A615:B620">
    <cfRule type="containsText" dxfId="45" priority="52" operator="containsText" text="Total">
      <formula>NOT(ISERROR(SEARCH("Total",A615)))</formula>
    </cfRule>
  </conditionalFormatting>
  <conditionalFormatting sqref="A621:B622">
    <cfRule type="containsText" dxfId="44" priority="51" operator="containsText" text="Total">
      <formula>NOT(ISERROR(SEARCH("Total",A621)))</formula>
    </cfRule>
  </conditionalFormatting>
  <conditionalFormatting sqref="A623:B623">
    <cfRule type="containsText" dxfId="43" priority="50" operator="containsText" text="Total">
      <formula>NOT(ISERROR(SEARCH("Total",A623)))</formula>
    </cfRule>
  </conditionalFormatting>
  <conditionalFormatting sqref="A857:B862">
    <cfRule type="containsText" dxfId="42" priority="49" operator="containsText" text="Total">
      <formula>NOT(ISERROR(SEARCH("Total",A857)))</formula>
    </cfRule>
  </conditionalFormatting>
  <conditionalFormatting sqref="A863:B864">
    <cfRule type="containsText" dxfId="41" priority="48" operator="containsText" text="Total">
      <formula>NOT(ISERROR(SEARCH("Total",A863)))</formula>
    </cfRule>
  </conditionalFormatting>
  <conditionalFormatting sqref="A865:B865">
    <cfRule type="containsText" dxfId="40" priority="47" operator="containsText" text="Total">
      <formula>NOT(ISERROR(SEARCH("Total",A865)))</formula>
    </cfRule>
  </conditionalFormatting>
  <conditionalFormatting sqref="B1295:C1295 B1296:B1297 B1300:B1305">
    <cfRule type="containsText" dxfId="39" priority="46" operator="containsText" text="Total">
      <formula>NOT(ISERROR(SEARCH("Total",B1295)))</formula>
    </cfRule>
  </conditionalFormatting>
  <conditionalFormatting sqref="A379:B379">
    <cfRule type="containsText" dxfId="38" priority="43" operator="containsText" text="Total">
      <formula>NOT(ISERROR(SEARCH("Total",A379)))</formula>
    </cfRule>
  </conditionalFormatting>
  <conditionalFormatting sqref="A380:B380">
    <cfRule type="containsText" dxfId="37" priority="44" operator="containsText" text="Total">
      <formula>NOT(ISERROR(SEARCH("Total",A380)))</formula>
    </cfRule>
  </conditionalFormatting>
  <conditionalFormatting sqref="A392:B392">
    <cfRule type="containsText" dxfId="36" priority="42" operator="containsText" text="Total">
      <formula>NOT(ISERROR(SEARCH("Total",A392)))</formula>
    </cfRule>
  </conditionalFormatting>
  <conditionalFormatting sqref="A586:B586">
    <cfRule type="containsText" dxfId="35" priority="41" operator="containsText" text="Total">
      <formula>NOT(ISERROR(SEARCH("Total",A586)))</formula>
    </cfRule>
  </conditionalFormatting>
  <conditionalFormatting sqref="A599:B599">
    <cfRule type="containsText" dxfId="34" priority="38" operator="containsText" text="Total">
      <formula>NOT(ISERROR(SEARCH("Total",A599)))</formula>
    </cfRule>
  </conditionalFormatting>
  <conditionalFormatting sqref="A624:B624">
    <cfRule type="containsText" dxfId="33" priority="37" operator="containsText" text="Total">
      <formula>NOT(ISERROR(SEARCH("Total",A624)))</formula>
    </cfRule>
  </conditionalFormatting>
  <conditionalFormatting sqref="A598:B598">
    <cfRule type="containsText" dxfId="32" priority="39" operator="containsText" text="Total">
      <formula>NOT(ISERROR(SEARCH("Total",A598)))</formula>
    </cfRule>
  </conditionalFormatting>
  <conditionalFormatting sqref="A659:B659">
    <cfRule type="containsText" dxfId="31" priority="36" operator="containsText" text="Total">
      <formula>NOT(ISERROR(SEARCH("Total",A659)))</formula>
    </cfRule>
  </conditionalFormatting>
  <conditionalFormatting sqref="A877:B877">
    <cfRule type="containsText" dxfId="30" priority="35" operator="containsText" text="Total">
      <formula>NOT(ISERROR(SEARCH("Total",A877)))</formula>
    </cfRule>
  </conditionalFormatting>
  <conditionalFormatting sqref="A1000:B1000">
    <cfRule type="containsText" dxfId="29" priority="31" operator="containsText" text="Total">
      <formula>NOT(ISERROR(SEARCH("Total",A1000)))</formula>
    </cfRule>
  </conditionalFormatting>
  <conditionalFormatting sqref="A1014:B1014">
    <cfRule type="containsText" dxfId="28" priority="30" operator="containsText" text="Total">
      <formula>NOT(ISERROR(SEARCH("Total",A1014)))</formula>
    </cfRule>
  </conditionalFormatting>
  <conditionalFormatting sqref="A1039:B1039">
    <cfRule type="containsText" dxfId="27" priority="29" operator="containsText" text="Total">
      <formula>NOT(ISERROR(SEARCH("Total",A1039)))</formula>
    </cfRule>
  </conditionalFormatting>
  <conditionalFormatting sqref="A888:B888">
    <cfRule type="containsText" dxfId="26" priority="33" operator="containsText" text="Total">
      <formula>NOT(ISERROR(SEARCH("Total",A888)))</formula>
    </cfRule>
  </conditionalFormatting>
  <conditionalFormatting sqref="A889:B889">
    <cfRule type="containsText" dxfId="25" priority="32" operator="containsText" text="Total">
      <formula>NOT(ISERROR(SEARCH("Total",A889)))</formula>
    </cfRule>
  </conditionalFormatting>
  <conditionalFormatting sqref="A450:B450">
    <cfRule type="containsText" dxfId="24" priority="28" operator="containsText" text="Total">
      <formula>NOT(ISERROR(SEARCH("Total",A450)))</formula>
    </cfRule>
  </conditionalFormatting>
  <conditionalFormatting sqref="A867:B867">
    <cfRule type="containsText" dxfId="23" priority="27" operator="containsText" text="Total">
      <formula>NOT(ISERROR(SEARCH("Total",A867)))</formula>
    </cfRule>
  </conditionalFormatting>
  <conditionalFormatting sqref="A866:B866">
    <cfRule type="containsText" dxfId="22" priority="26" operator="containsText" text="Total">
      <formula>NOT(ISERROR(SEARCH("Total",A866)))</formula>
    </cfRule>
  </conditionalFormatting>
  <conditionalFormatting sqref="A929:B929">
    <cfRule type="containsText" dxfId="21" priority="25" operator="containsText" text="Total">
      <formula>NOT(ISERROR(SEARCH("Total",A929)))</formula>
    </cfRule>
  </conditionalFormatting>
  <conditionalFormatting sqref="B1298">
    <cfRule type="containsText" dxfId="20" priority="23" operator="containsText" text="Total">
      <formula>NOT(ISERROR(SEARCH("Total",B1298)))</formula>
    </cfRule>
  </conditionalFormatting>
  <conditionalFormatting sqref="B1299">
    <cfRule type="containsText" dxfId="19" priority="22" operator="containsText" text="Total">
      <formula>NOT(ISERROR(SEARCH("Total",B1299)))</formula>
    </cfRule>
  </conditionalFormatting>
  <conditionalFormatting sqref="C13 C29 C36 C42 C48 C54 C60 C67 C73 C79 C85 C91 C180 C269 C276 C280 C291 C300 C306 C313 C320 C326 C332 C338 C344 C350 C357 C363 C368 C380 C392 C398 C402 C408 C471 C475 C482 C488 C495 C501 C507 C513 C519 C525 C532 C538 C544 C550 C562 C574 C586 C591 C599 C609 C613 C624 C644 C648 C659 C666 C673 C678 C766 C855 C867 C877 C889 C952 C980 C994 C1000 C1014 C1019 C1024 C1028 C1031:C1032 C1039 C1043 C1049 C1054 C1059 C1064 C1070 C1075 C1082 C1088 C1094 C1100 C1107 C1113 C1119 C1125 C1131 C1137 C1144 C1150 C1156 C1162 C1168 C1174 C1181 C1187 C1193 C1198 C1203 C1209 C1214 C1219 C1224 C1229 C1234 C1240 C1245 C1250 C1255 C1260 C1265 C1271 C1276 C1281 C1287 C1294 C1296:C1304">
    <cfRule type="cellIs" dxfId="18" priority="21" operator="greaterThan">
      <formula>$C$1305</formula>
    </cfRule>
  </conditionalFormatting>
  <conditionalFormatting sqref="G289 D5:D13 F5:F13 D15:D29 F15:F29 D31:D60 F31:F60">
    <cfRule type="cellIs" dxfId="17" priority="20" operator="greaterThan">
      <formula>1</formula>
    </cfRule>
  </conditionalFormatting>
  <conditionalFormatting sqref="D62:D91 F62:F91">
    <cfRule type="cellIs" dxfId="16" priority="19" operator="greaterThan">
      <formula>1</formula>
    </cfRule>
  </conditionalFormatting>
  <conditionalFormatting sqref="D94:D117 F94:F117 D119:D145 F119:F145 D147:D180 F147:F180 D182:D212 F182:F212 D214:D246 F214:F246 D248:D269 F248:F269 D271:D276 F271:F276 D278:D280 F278:F280 D282:D291 F282:F291">
    <cfRule type="cellIs" dxfId="15" priority="18" operator="greaterThan">
      <formula>1</formula>
    </cfRule>
  </conditionalFormatting>
  <conditionalFormatting sqref="D294:D300 F294:F300 D302:D306 F302:F306 D308:D313 F308:F313 D315:D350 F315:F350 D352:D363 F352:F363 D365:D368 F365:F368 D370:D380 F370:F380 D382:D392 F382:F392 D394:D398 F394:F398 D400:D402 F400:F402 D404:D408 F404:F408">
    <cfRule type="cellIs" dxfId="14" priority="17" operator="greaterThan">
      <formula>1</formula>
    </cfRule>
  </conditionalFormatting>
  <conditionalFormatting sqref="D411:D416 F411:F416 D418:D454 F418:F454 D456:D471 F456:F471 D473:D475 F473:F475 D477:D488 F477:F488 D490:D525 F490:F525 D527:D550 F527:F550 D552:D562 F552:F562 D564:D574 F564:F574 D576:D586 F576:F586 D588:D591 F588:F591 D593:D599 F593:F599">
    <cfRule type="cellIs" dxfId="13" priority="16" operator="greaterThan">
      <formula>1</formula>
    </cfRule>
  </conditionalFormatting>
  <conditionalFormatting sqref="D602:D609 F602:F609 D611:D613 F611:F613 F615:F624 D615:D624">
    <cfRule type="cellIs" dxfId="12" priority="15" operator="greaterThan">
      <formula>1</formula>
    </cfRule>
  </conditionalFormatting>
  <conditionalFormatting sqref="D627:D644 F627:F644 D646:D648 F646:F648 D650:D659 F650:F659 D661:D666 F661:F666">
    <cfRule type="cellIs" dxfId="11" priority="14" operator="greaterThan">
      <formula>1</formula>
    </cfRule>
  </conditionalFormatting>
  <conditionalFormatting sqref="D669:D673 F669:F673 D675:D678 F675:F678 D680:D697 F680:F697 D699:D731 F699:F731 D733:D766 F733:F766 D768:D798 F768:F798 D800:D836 F800:F836 D838:D855 F838:F855 D857:D867 F857:F867 D869:D877 F869:F877 D879:D889 F879:F889">
    <cfRule type="cellIs" dxfId="10" priority="13" operator="greaterThan">
      <formula>1</formula>
    </cfRule>
  </conditionalFormatting>
  <conditionalFormatting sqref="D892:D900 F892:F900 D902:D938 F902:F938 D940:D952 F940:F952 D954:D965 F954:F965 D969:D980 F969:F980 D982:D994 F982:F994 D996:D1000 F996:F1000">
    <cfRule type="cellIs" dxfId="9" priority="12" operator="greaterThan">
      <formula>1</formula>
    </cfRule>
  </conditionalFormatting>
  <conditionalFormatting sqref="D1003:D1014 F1003:F1014 D1016:D1019 F1016:F1019 D1021:D1024 F1021:F1024 D1026:D1028 F1026:F1028 D1030:D1032 F1030:F1032 D1034:D1039 F1034:F1039 D1041:D1043 F1041:F1043 D1045:D1064 F1045:F1064 D1066:D1075 F1066:F1075 D1077:D1100 F1077:F1100 D1102:D1137 F1102:F1137 D1139:D1174 F1139:F1174 D1176:D1187 F1176:F1187 D1189:D1203 F1189:F1203 D1205:D1234 F1205:F1234 D1236:D1265 F1236:F1265 D1267:D1281 F1267:F1281 D1283:D1287 F1283:F1287 D1289:D1294 F1289:F1294 D1296:D1305 F1296:F1305">
    <cfRule type="cellIs" dxfId="8" priority="11" operator="greaterThan">
      <formula>1</formula>
    </cfRule>
  </conditionalFormatting>
  <conditionalFormatting sqref="A967:B967">
    <cfRule type="containsText" dxfId="7" priority="10" operator="containsText" text="Total">
      <formula>NOT(ISERROR(SEARCH("Total",A967)))</formula>
    </cfRule>
  </conditionalFormatting>
  <conditionalFormatting sqref="C967">
    <cfRule type="cellIs" dxfId="6" priority="9" operator="greaterThan">
      <formula>$C$1305</formula>
    </cfRule>
  </conditionalFormatting>
  <conditionalFormatting sqref="D967 F967">
    <cfRule type="cellIs" dxfId="5" priority="8" operator="greaterThan">
      <formula>1</formula>
    </cfRule>
  </conditionalFormatting>
  <conditionalFormatting sqref="A966:B966">
    <cfRule type="containsText" dxfId="4" priority="7" operator="containsText" text="Total">
      <formula>NOT(ISERROR(SEARCH("Total",A966)))</formula>
    </cfRule>
  </conditionalFormatting>
  <conditionalFormatting sqref="D966 F966">
    <cfRule type="cellIs" dxfId="3" priority="6" operator="greaterThan">
      <formula>1</formula>
    </cfRule>
  </conditionalFormatting>
  <conditionalFormatting sqref="J978 E13 E29 E36 E42 E48 E54 E60 E67 E73 E79 E91 E180 E269 E276 E280 E291 E300 E306 E313 E320 E326 E332 E338 E344 E350 E357 E363 E368 E380 E392 E398 E402 E408 E471 E475 E482 E488 E495 E501 E507 E513 E519 E525 E532 E538 E544 E550 E562 E574 E586 E591 E599 E609 E613 E624 E644 E648 E659 E666 E673 E678 E766 E855 E867 E877 E889 E952 E967 E980 E994 E1000 E1014 E1019 E1024 E1028 E1032 E1039 E1043 E1049 E1054 E1059 E1064 E1070 E1075 E1082 E1088 E1094 E1100 E1107 E1113 E1119 E1125 E1131 E1137 E1144 E1150 E1156 E1162 E1168 E1174 E1181 E1187 E1193 E1198 E1203 E1209 E1214 E1219 E1224 E1229 E1234 E1240 E1245 E1250 E1255 E1260 E1265 E1271 E1276 E1281 E1287 E1294 E1296:E1304">
    <cfRule type="cellIs" dxfId="2" priority="5" operator="greaterThan">
      <formula>$E$1305</formula>
    </cfRule>
  </conditionalFormatting>
  <conditionalFormatting sqref="D15:D28 F15:F28 D282:D290 F282:F290 D370:D379 F370:F379 D382:D391 F382:F391 D576:D585 F576:F585 D593:D598 F593:F598 D615:D623 F615:F623 D650:D658 F650:F658 D857:D866 F857:F866 D869:D876 F869:F876 D879:D888 F879:F888 D954:D966 F954:F966 D996:D999 F996:F999 D1003:D1013 F1003:F1013 D1034:D1038 F1034:F1038">
    <cfRule type="containsErrors" dxfId="1" priority="1">
      <formula>ISERROR(D15)</formula>
    </cfRule>
  </conditionalFormatting>
  <printOptions horizontalCentered="1"/>
  <pageMargins left="0.4" right="0.25" top="0.75" bottom="0.5" header="0.3" footer="0.3"/>
  <pageSetup fitToHeight="0" orientation="portrait"/>
  <headerFooter>
    <oddFooter>&amp;C&amp;10&amp;K000000&amp;P of &amp;N</oddFooter>
  </headerFooter>
  <rowBreaks count="39" manualBreakCount="39">
    <brk id="29" max="16383" man="1"/>
    <brk id="60" max="16383" man="1"/>
    <brk id="91" max="16383" man="1"/>
    <brk id="117" max="16383" man="1"/>
    <brk id="145" max="16383" man="1"/>
    <brk id="180" max="16383" man="1"/>
    <brk id="212" max="16383" man="1"/>
    <brk id="246" max="16383" man="1"/>
    <brk id="280" max="16383" man="1"/>
    <brk id="313" max="16383" man="1"/>
    <brk id="350" max="16383" man="1"/>
    <brk id="380" max="16383" man="1"/>
    <brk id="416" max="16383" man="1"/>
    <brk id="454" max="16383" man="1"/>
    <brk id="488" max="16383" man="1"/>
    <brk id="525" max="16383" man="1"/>
    <brk id="562" max="16383" man="1"/>
    <brk id="591" max="16383" man="1"/>
    <brk id="624" max="16383" man="1"/>
    <brk id="659" max="5" man="1"/>
    <brk id="697" max="5" man="1"/>
    <brk id="731" max="5" man="1"/>
    <brk id="766" max="5" man="1"/>
    <brk id="798" max="5" man="1"/>
    <brk id="836" max="5" man="1"/>
    <brk id="867" max="5" man="1"/>
    <brk id="900" max="5" man="1"/>
    <brk id="938" max="5" man="1"/>
    <brk id="967" max="5" man="1"/>
    <brk id="1000" max="5" man="1"/>
    <brk id="1028" max="16383" man="1"/>
    <brk id="1064" max="16383" man="1"/>
    <brk id="1100" max="16383" man="1"/>
    <brk id="1137" max="16383" man="1"/>
    <brk id="1174" max="16383" man="1"/>
    <brk id="1203" max="16383" man="1"/>
    <brk id="1234" max="16383" man="1"/>
    <brk id="1265" max="16383" man="1"/>
    <brk id="1294" max="16383" man="1"/>
  </rowBreaks>
  <extLst>
    <ext xmlns:x14="http://schemas.microsoft.com/office/spreadsheetml/2009/9/main" uri="{78C0D931-6437-407d-A8EE-F0AAD7539E65}">
      <x14:conditionalFormattings>
        <x14:conditionalFormatting xmlns:xm="http://schemas.microsoft.com/office/excel/2006/main">
          <x14:cfRule type="cellIs" priority="2" operator="notEqual" id="{15B54DC7-95C6-9C4C-A54F-AF893C0C4E31}">
            <xm:f>SUM('Participating Institutions'!$B$5:$B$14)-$C$1305</xm:f>
            <x14:dxf>
              <font>
                <color rgb="FF9C0006"/>
              </font>
              <fill>
                <patternFill>
                  <bgColor rgb="FFFFC7CE"/>
                </patternFill>
              </fill>
            </x14:dxf>
          </x14:cfRule>
          <xm:sqref>E1305</xm:sqref>
        </x14:conditionalFormatting>
      </x14:conditionalFormatting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pageSetUpPr fitToPage="1"/>
  </sheetPr>
  <dimension ref="A1:J25"/>
  <sheetViews>
    <sheetView workbookViewId="0">
      <selection sqref="A1:D1"/>
    </sheetView>
  </sheetViews>
  <sheetFormatPr baseColWidth="10" defaultColWidth="11" defaultRowHeight="12" x14ac:dyDescent="0"/>
  <cols>
    <col min="1" max="1" width="34.6640625" style="15" customWidth="1"/>
    <col min="2" max="2" width="16.6640625" style="15" customWidth="1"/>
    <col min="3" max="3" width="14.5" style="15" customWidth="1"/>
    <col min="4" max="4" width="7.83203125" style="15" customWidth="1"/>
    <col min="5" max="16384" width="11" style="15"/>
  </cols>
  <sheetData>
    <row r="1" spans="1:10" s="14" customFormat="1" ht="19">
      <c r="A1" s="322" t="s">
        <v>318</v>
      </c>
      <c r="B1" s="323"/>
      <c r="C1" s="323"/>
      <c r="D1" s="323"/>
      <c r="E1" s="12"/>
      <c r="F1" s="12"/>
      <c r="G1" s="12"/>
      <c r="H1" s="12"/>
      <c r="I1" s="13"/>
      <c r="J1" s="13"/>
    </row>
    <row r="2" spans="1:10" s="14" customFormat="1" ht="16">
      <c r="A2" s="324" t="s">
        <v>302</v>
      </c>
      <c r="B2" s="325"/>
      <c r="C2" s="22"/>
      <c r="D2" s="12"/>
      <c r="E2" s="12"/>
      <c r="F2" s="12"/>
      <c r="G2" s="12"/>
      <c r="H2" s="12"/>
      <c r="I2" s="13"/>
      <c r="J2" s="13"/>
    </row>
    <row r="3" spans="1:10" ht="15">
      <c r="A3" s="21"/>
      <c r="B3" s="23"/>
      <c r="C3" s="23"/>
    </row>
    <row r="4" spans="1:10" ht="45">
      <c r="A4" s="24"/>
      <c r="B4" s="25" t="s">
        <v>20</v>
      </c>
      <c r="C4" s="25" t="s">
        <v>7</v>
      </c>
    </row>
    <row r="5" spans="1:10" s="16" customFormat="1" ht="15" customHeight="1">
      <c r="A5" s="30" t="s">
        <v>319</v>
      </c>
      <c r="B5" s="185">
        <v>54</v>
      </c>
      <c r="C5" s="186" t="s">
        <v>482</v>
      </c>
    </row>
    <row r="6" spans="1:10" s="16" customFormat="1" ht="15" customHeight="1">
      <c r="A6" s="30" t="s">
        <v>322</v>
      </c>
      <c r="B6" s="185">
        <v>189</v>
      </c>
      <c r="C6" s="187">
        <f>B6/478</f>
        <v>0.39539748953974896</v>
      </c>
    </row>
    <row r="7" spans="1:10" s="16" customFormat="1" ht="15" customHeight="1">
      <c r="A7" s="31" t="s">
        <v>21</v>
      </c>
      <c r="B7" s="185">
        <v>89</v>
      </c>
      <c r="C7" s="187">
        <f>B7/182</f>
        <v>0.48901098901098899</v>
      </c>
    </row>
    <row r="8" spans="1:10" s="16" customFormat="1" ht="15" customHeight="1">
      <c r="A8" s="73" t="s">
        <v>321</v>
      </c>
      <c r="B8" s="188">
        <v>152</v>
      </c>
      <c r="C8" s="189">
        <f>B8/509</f>
        <v>0.29862475442043224</v>
      </c>
    </row>
    <row r="9" spans="1:10" s="16" customFormat="1" ht="15" customHeight="1">
      <c r="A9" s="31" t="s">
        <v>324</v>
      </c>
      <c r="B9" s="185">
        <v>94</v>
      </c>
      <c r="C9" s="187">
        <f>B9/441</f>
        <v>0.21315192743764172</v>
      </c>
    </row>
    <row r="10" spans="1:10" s="16" customFormat="1" ht="15" customHeight="1">
      <c r="A10" s="30" t="s">
        <v>320</v>
      </c>
      <c r="B10" s="185">
        <v>134</v>
      </c>
      <c r="C10" s="187">
        <f>B10/490</f>
        <v>0.27346938775510204</v>
      </c>
    </row>
    <row r="11" spans="1:10" s="16" customFormat="1" ht="15" customHeight="1">
      <c r="A11" s="30" t="s">
        <v>323</v>
      </c>
      <c r="B11" s="185">
        <v>134</v>
      </c>
      <c r="C11" s="187">
        <f>B11/866</f>
        <v>0.15473441108545036</v>
      </c>
    </row>
    <row r="12" spans="1:10" s="16" customFormat="1" ht="15" customHeight="1">
      <c r="A12" s="30" t="s">
        <v>22</v>
      </c>
      <c r="B12" s="185">
        <v>112</v>
      </c>
      <c r="C12" s="187">
        <f>B12/504</f>
        <v>0.22222222222222221</v>
      </c>
    </row>
    <row r="13" spans="1:10" ht="15">
      <c r="A13" s="30" t="s">
        <v>23</v>
      </c>
      <c r="B13" s="185">
        <v>135</v>
      </c>
      <c r="C13" s="187">
        <f>B13/346</f>
        <v>0.39017341040462428</v>
      </c>
    </row>
    <row r="14" spans="1:10" ht="15">
      <c r="A14" s="30" t="s">
        <v>325</v>
      </c>
      <c r="B14" s="185">
        <v>63</v>
      </c>
      <c r="C14" s="187">
        <f>B14/339</f>
        <v>0.18584070796460178</v>
      </c>
    </row>
    <row r="15" spans="1:10" ht="57.75" customHeight="1">
      <c r="A15" s="326" t="s">
        <v>484</v>
      </c>
      <c r="B15" s="327"/>
      <c r="C15" s="327"/>
    </row>
    <row r="17" spans="1:3" ht="15">
      <c r="A17" s="26"/>
      <c r="B17" s="26"/>
      <c r="C17" s="26"/>
    </row>
    <row r="18" spans="1:3" ht="15">
      <c r="A18" s="26"/>
      <c r="B18" s="26"/>
      <c r="C18" s="26"/>
    </row>
    <row r="19" spans="1:3" ht="15">
      <c r="A19" s="26"/>
      <c r="B19" s="26"/>
      <c r="C19" s="26"/>
    </row>
    <row r="21" spans="1:3" ht="15">
      <c r="A21" s="26"/>
      <c r="B21" s="26"/>
      <c r="C21" s="26"/>
    </row>
    <row r="22" spans="1:3" ht="15">
      <c r="A22" s="26"/>
      <c r="B22" s="26"/>
      <c r="C22" s="26"/>
    </row>
    <row r="23" spans="1:3" ht="15">
      <c r="A23" s="26"/>
      <c r="B23" s="26"/>
      <c r="C23" s="26"/>
    </row>
    <row r="24" spans="1:3" ht="15">
      <c r="A24" s="26"/>
      <c r="B24" s="26"/>
      <c r="C24" s="26"/>
    </row>
    <row r="25" spans="1:3" ht="15">
      <c r="A25" s="26"/>
      <c r="B25" s="26"/>
      <c r="C25" s="26"/>
    </row>
  </sheetData>
  <sortState ref="A5:A14">
    <sortCondition ref="A5"/>
  </sortState>
  <mergeCells count="3">
    <mergeCell ref="A1:D1"/>
    <mergeCell ref="A2:B2"/>
    <mergeCell ref="A15:C15"/>
  </mergeCells>
  <phoneticPr fontId="12" type="noConversion"/>
  <pageMargins left="0.5" right="0.5" top="0.75" bottom="0.75" header="0.5" footer="0.5"/>
  <pageSetup orientation="portrait" horizontalDpi="1200" verticalDpi="120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Frequency Tables</vt:lpstr>
      <vt:lpstr>Participating Institutions</vt:lpstr>
    </vt:vector>
  </TitlesOfParts>
  <Company>Wabash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 Spirrison</dc:creator>
  <cp:lastModifiedBy>Megan Metz</cp:lastModifiedBy>
  <cp:lastPrinted>2016-02-09T20:36:30Z</cp:lastPrinted>
  <dcterms:created xsi:type="dcterms:W3CDTF">2012-08-07T15:04:19Z</dcterms:created>
  <dcterms:modified xsi:type="dcterms:W3CDTF">2017-09-11T15:30:17Z</dcterms:modified>
</cp:coreProperties>
</file>