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0" windowWidth="31400" windowHeight="14900" tabRatio="500" activeTab="1"/>
  </bookViews>
  <sheets>
    <sheet name="General Info" sheetId="1" r:id="rId1"/>
    <sheet name="Participating Institutions" sheetId="2" r:id="rId2"/>
    <sheet name="Sheet1" sheetId="3" r:id="rId3"/>
    <sheet name="Frequencies" sheetId="4" r:id="rId4"/>
  </sheets>
  <externalReferences>
    <externalReference r:id="rId7"/>
    <externalReference r:id="rId8"/>
  </externalReferences>
  <definedNames>
    <definedName name="BaseInstitution">'[1]Select 9 Peers'!$B$2</definedName>
    <definedName name="Comparison">'[2]Participating Institutions'!#REF!</definedName>
    <definedName name="Peer">'[2]Participating Institutions'!#REF!</definedName>
    <definedName name="_xlnm.Print_Area" localSheetId="3">'Frequencies'!$A$1:$F$823</definedName>
    <definedName name="_xlnm.Print_Area" localSheetId="0">'General Info'!$A$1:$I$8</definedName>
    <definedName name="_xlnm.Print_Titles" localSheetId="3">'Frequencies'!$4:$4</definedName>
    <definedName name="StatementofUnderstandings">#REF!</definedName>
  </definedNames>
  <calcPr fullCalcOnLoad="1"/>
</workbook>
</file>

<file path=xl/sharedStrings.xml><?xml version="1.0" encoding="utf-8"?>
<sst xmlns="http://schemas.openxmlformats.org/spreadsheetml/2006/main" count="972" uniqueCount="334">
  <si>
    <t>Strongly disagree</t>
  </si>
  <si>
    <t>Disagree</t>
  </si>
  <si>
    <t>Neither agree nor disagree</t>
  </si>
  <si>
    <t>Agree</t>
  </si>
  <si>
    <t>Strongly agree</t>
  </si>
  <si>
    <t>Total</t>
  </si>
  <si>
    <t>Never</t>
  </si>
  <si>
    <t>Rarely</t>
  </si>
  <si>
    <t>Sometimes</t>
  </si>
  <si>
    <t>Often</t>
  </si>
  <si>
    <t>Very often</t>
  </si>
  <si>
    <t>Some</t>
  </si>
  <si>
    <t>Quite a bit</t>
  </si>
  <si>
    <t>Very much</t>
  </si>
  <si>
    <t>Did not participate</t>
  </si>
  <si>
    <t>Very little</t>
  </si>
  <si>
    <t>Very dissatisfied</t>
  </si>
  <si>
    <t>Dissatisfied</t>
  </si>
  <si>
    <t>Neither satisfied nor dissatisfied</t>
  </si>
  <si>
    <t>Satisfied</t>
  </si>
  <si>
    <t>Very satisfied</t>
  </si>
  <si>
    <t>Definitely not</t>
  </si>
  <si>
    <t>Probably not</t>
  </si>
  <si>
    <t>Not sure</t>
  </si>
  <si>
    <t>Probably</t>
  </si>
  <si>
    <t>Definitely</t>
  </si>
  <si>
    <t>Employment or internship, full-time paid</t>
  </si>
  <si>
    <t>Employment or internship, part-time paid</t>
  </si>
  <si>
    <t>Graduate or professional school full-time</t>
  </si>
  <si>
    <t>Graduate or professional school part-time</t>
  </si>
  <si>
    <t>Additional undergraduate course work</t>
  </si>
  <si>
    <t>Military service</t>
  </si>
  <si>
    <t>Volunteer/National Service activity (Peace Corps, Americorps, Teach for America, etc.)</t>
  </si>
  <si>
    <t>Starting or raising a family</t>
  </si>
  <si>
    <t>Traveling</t>
  </si>
  <si>
    <t>Undecided</t>
  </si>
  <si>
    <t>Other activity</t>
  </si>
  <si>
    <t>Accepted a position</t>
  </si>
  <si>
    <t>Offered a position and refused; still searching for preferred position</t>
  </si>
  <si>
    <t>Considering one or more specific offers</t>
  </si>
  <si>
    <t>Currently searching for a position or waiting for an offer</t>
  </si>
  <si>
    <t>Will begin searching for a position after graduation</t>
  </si>
  <si>
    <t>Law Degree (JD or LLB)</t>
  </si>
  <si>
    <t>Medical Degree (e.g., MD, DO, DDS, DVM, PharmD)</t>
  </si>
  <si>
    <t>PhD</t>
  </si>
  <si>
    <t>Other Doctoral Degree (e.g., EdD, PsyD, DBA)</t>
  </si>
  <si>
    <t>Other degree or certificate</t>
  </si>
  <si>
    <t>Accepted and deferring enrollment until later</t>
  </si>
  <si>
    <t>Will be applying this coming fall</t>
  </si>
  <si>
    <t>Not applying this fall, but might apply at a future date</t>
  </si>
  <si>
    <t>No plans to apply to school now or in the future</t>
  </si>
  <si>
    <t>Education and Library</t>
  </si>
  <si>
    <t>Other</t>
  </si>
  <si>
    <t>Architect</t>
  </si>
  <si>
    <t>Artist</t>
  </si>
  <si>
    <t>Entertainer/studio or performing</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</si>
  <si>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</si>
  <si>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</si>
  <si>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</si>
  <si>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</si>
  <si>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</si>
  <si>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</si>
  <si>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</si>
  <si>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</si>
  <si>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</si>
  <si>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</si>
  <si>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</si>
  <si>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</si>
  <si>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</si>
  <si>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Clergy</t>
  </si>
  <si>
    <t>Community organizer</t>
  </si>
  <si>
    <t>Philanthropy or nonprofit worker</t>
  </si>
  <si>
    <t>Social activist</t>
  </si>
  <si>
    <t>Social work</t>
  </si>
  <si>
    <t>Librarian or archivist</t>
  </si>
  <si>
    <t>Preschool-secondary administration</t>
  </si>
  <si>
    <t>Preschool-secondary teacher</t>
  </si>
  <si>
    <t>Postsecondary administration/staff</t>
  </si>
  <si>
    <t>Postsecondary teacher or researcher</t>
  </si>
  <si>
    <t>School counselor</t>
  </si>
  <si>
    <t>Clinical psychology/psychiatry</t>
  </si>
  <si>
    <t>Dentist</t>
  </si>
  <si>
    <t>Dietician</t>
  </si>
  <si>
    <t>Nurse</t>
  </si>
  <si>
    <t>Optometrist</t>
  </si>
  <si>
    <t>Pharmacist</t>
  </si>
  <si>
    <t>Physical/occupational/speech therapy</t>
  </si>
  <si>
    <t>Physician</t>
  </si>
  <si>
    <t>Veterinarian</t>
  </si>
  <si>
    <t>Diplomat</t>
  </si>
  <si>
    <t>Foreign service</t>
  </si>
  <si>
    <t>Government worker</t>
  </si>
  <si>
    <t>International relations</t>
  </si>
  <si>
    <t>Judge</t>
  </si>
  <si>
    <t>Lawyer</t>
  </si>
  <si>
    <t>Other legal services</t>
  </si>
  <si>
    <t>Politics</t>
  </si>
  <si>
    <t>Accounting</t>
  </si>
  <si>
    <t>Actuary</t>
  </si>
  <si>
    <t>Advertising</t>
  </si>
  <si>
    <t>Executive</t>
  </si>
  <si>
    <t>Finance</t>
  </si>
  <si>
    <t>Human resources</t>
  </si>
  <si>
    <t>Insurance</t>
  </si>
  <si>
    <t>Management</t>
  </si>
  <si>
    <t>Real estate</t>
  </si>
  <si>
    <t>Recruiting</t>
  </si>
  <si>
    <t>Retail services</t>
  </si>
  <si>
    <t>Sales</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</si>
  <si>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</si>
  <si>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</si>
  <si>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</si>
  <si>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</si>
  <si>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</si>
  <si>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</si>
  <si>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</si>
  <si>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</si>
  <si>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</si>
  <si>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</si>
  <si>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</si>
  <si>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</si>
  <si>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</si>
  <si>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</si>
  <si>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</si>
  <si>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No loans</t>
  </si>
  <si>
    <t>Less than $5,000</t>
  </si>
  <si>
    <t>$100,000 or more</t>
  </si>
  <si>
    <t>I borrowed money to finance my undergraduate education, but I don't know how much.</t>
  </si>
  <si>
    <t>All</t>
  </si>
  <si>
    <t>Most</t>
  </si>
  <si>
    <t>About half</t>
  </si>
  <si>
    <t>Some, but less than half</t>
  </si>
  <si>
    <t>None</t>
  </si>
  <si>
    <t>Unsure</t>
  </si>
  <si>
    <t>All Other Seniors</t>
  </si>
  <si>
    <t>Genuinely interested in students.</t>
  </si>
  <si>
    <t>Interested in helping students grow in more than just academic areas.</t>
  </si>
  <si>
    <t>Good at providing prompt and useful feedback.</t>
  </si>
  <si>
    <t>Willing to spend time outside of class to discuss issues of interest and importance to students.</t>
  </si>
  <si>
    <t xml:space="preserve">Q2. Below are statements about your contact and interactions with faculty at this institution. Please indicate the extent to which you agree or disagree with each.
</t>
  </si>
  <si>
    <t>I developed a close, personal relationship with at least one faculty member.</t>
  </si>
  <si>
    <t>My nonclassroom interactions with faculty have had a positive influence on my personal growth, values, and attitudes.</t>
  </si>
  <si>
    <t>My nonclassroom interactions with faculty have had a positive influence on my intellectual growth and interest in ideas.</t>
  </si>
  <si>
    <t>My nonclassroom interactions with faculty have had a positive influence on my career goals and aspirations.</t>
  </si>
  <si>
    <t>I am satisfied with the opportunities to meet and interact informally with faculty members.</t>
  </si>
  <si>
    <t xml:space="preserve">Q2 (cont'd). Below are statements about your contact and interactions with faculty at this institution. Please indicate the extent to which you agree or disagree with each.
</t>
  </si>
  <si>
    <t>Faculty posed challenging ideas in class.</t>
  </si>
  <si>
    <t>Faculty asked me to show how a particular course concept could be applied to an actual problem or situation.</t>
  </si>
  <si>
    <t>Faculty asked me to point out any fallacies in ideas, principles, or points of view presented in the course.</t>
  </si>
  <si>
    <t>Faculty asked me to argue for or against a particular point of view.</t>
  </si>
  <si>
    <t>Faculty challenged my ideas in class.</t>
  </si>
  <si>
    <t xml:space="preserve">Q3. Below are statements about experiences you may have had in your classes at this institution. About how often have you experienced each?
</t>
  </si>
  <si>
    <t xml:space="preserve">Q3 (cont'd). Below are statements about experiences you may have had in your classes at this institution. About how often have you experienced each?
</t>
  </si>
  <si>
    <t>Students challenged each other’s ideas in class.</t>
  </si>
  <si>
    <t>Q4. Below are descriptions of the types of exams or assignments you may have had in your classes at this institution. About how often have you undertaken each?</t>
  </si>
  <si>
    <t>Wrote essays.</t>
  </si>
  <si>
    <t>Completed assignments or projects in which you solved problems.</t>
  </si>
  <si>
    <t>Used course content to address a problem not presented in the course.</t>
  </si>
  <si>
    <t>Compared or contrasted topics or ideas from a course.</t>
  </si>
  <si>
    <t>Pointed out the strengths and weaknesses of a particular argument or point of view.</t>
  </si>
  <si>
    <t>Made an oral presentation.</t>
  </si>
  <si>
    <t>Q4 (cont'd). Below are descriptions of the types of exams or assignments you may have had in your classes at this institution. About how often have you undertaken each?</t>
  </si>
  <si>
    <t>Argued for or against a particular point of view and defended my argument.</t>
  </si>
  <si>
    <t>Connected what I learned in multiple courses.</t>
  </si>
  <si>
    <t>Q5. How often have you had the following experiences at this institution?</t>
  </si>
  <si>
    <t>Had discussions about intergroup relations with students differing from you in race, national origin, values, religion, or political views.</t>
  </si>
  <si>
    <t>Had serious discussions with other students about different lifestyles and customs.</t>
  </si>
  <si>
    <t>Had serious discussions with students whose political, social, or religious opinions were different from my own.</t>
  </si>
  <si>
    <t>Attended a debate or lecture on a current political/social issue.</t>
  </si>
  <si>
    <t>Participated in a diversity or cultural awareness workshop.</t>
  </si>
  <si>
    <t>Q5 (cont'd). How often have you had the following experiences at this institution?</t>
  </si>
  <si>
    <t xml:space="preserve">Q6. To what extent has your experience at this institution contributed to your knowledge, skills, and personal development in the following areas? </t>
  </si>
  <si>
    <r>
      <rPr>
        <b/>
        <sz val="10"/>
        <color indexed="8"/>
        <rFont val="Arial"/>
        <family val="2"/>
      </rPr>
      <t xml:space="preserve">Careful reading: </t>
    </r>
    <r>
      <rPr>
        <sz val="10"/>
        <color theme="1"/>
        <rFont val="Arial"/>
        <family val="2"/>
      </rPr>
      <t>Comprehension and analysis of written texts within and across genres.</t>
    </r>
  </si>
  <si>
    <r>
      <rPr>
        <b/>
        <sz val="10"/>
        <color indexed="8"/>
        <rFont val="Arial"/>
        <family val="2"/>
      </rPr>
      <t>Critical thinking</t>
    </r>
    <r>
      <rPr>
        <sz val="10"/>
        <color theme="1"/>
        <rFont val="Arial"/>
        <family val="2"/>
      </rPr>
      <t>: Examination of ideas, evidence, and assumptions before accepting or formulating a conclusion.</t>
    </r>
  </si>
  <si>
    <r>
      <rPr>
        <b/>
        <sz val="10"/>
        <color indexed="8"/>
        <rFont val="Arial"/>
        <family val="2"/>
      </rPr>
      <t>Creative thinking:</t>
    </r>
    <r>
      <rPr>
        <sz val="10"/>
        <color theme="1"/>
        <rFont val="Arial"/>
        <family val="2"/>
      </rPr>
      <t xml:space="preserve"> Developing or combining ideas, images, or expertise in innovative ways. </t>
    </r>
  </si>
  <si>
    <r>
      <rPr>
        <b/>
        <sz val="10"/>
        <color indexed="8"/>
        <rFont val="Arial"/>
        <family val="2"/>
      </rPr>
      <t xml:space="preserve">Information literacy: </t>
    </r>
    <r>
      <rPr>
        <sz val="10"/>
        <color theme="1"/>
        <rFont val="Arial"/>
        <family val="2"/>
      </rPr>
      <t>Locating, evaluating, and using information effectively and responsibly for a particular purpose.</t>
    </r>
  </si>
  <si>
    <r>
      <rPr>
        <b/>
        <sz val="10"/>
        <color indexed="8"/>
        <rFont val="Arial"/>
        <family val="2"/>
      </rPr>
      <t>Quantitative literacy:</t>
    </r>
    <r>
      <rPr>
        <sz val="10"/>
        <color theme="1"/>
        <rFont val="Arial"/>
        <family val="2"/>
      </rPr>
      <t xml:space="preserve"> Seeking, understanding, and using quantitative information appropriately to solve problems or make arguments.</t>
    </r>
  </si>
  <si>
    <r>
      <rPr>
        <b/>
        <sz val="10"/>
        <color indexed="8"/>
        <rFont val="Arial"/>
        <family val="2"/>
      </rPr>
      <t xml:space="preserve">Effective writing: </t>
    </r>
    <r>
      <rPr>
        <sz val="10"/>
        <color theme="1"/>
        <rFont val="Arial"/>
        <family val="2"/>
      </rPr>
      <t>Conveying accurate and compelling content in clear, expressive, and audience-appropriate prose.</t>
    </r>
  </si>
  <si>
    <r>
      <rPr>
        <b/>
        <sz val="10"/>
        <color indexed="8"/>
        <rFont val="Arial"/>
        <family val="2"/>
      </rPr>
      <t xml:space="preserve">Effective speaking: </t>
    </r>
    <r>
      <rPr>
        <sz val="10"/>
        <color theme="1"/>
        <rFont val="Arial"/>
        <family val="2"/>
      </rPr>
      <t>Conveying accurate and compelling content in clear, expressive, and audience-appropriate oral presentations.</t>
    </r>
  </si>
  <si>
    <r>
      <rPr>
        <b/>
        <sz val="10"/>
        <color indexed="8"/>
        <rFont val="Arial"/>
        <family val="2"/>
      </rPr>
      <t xml:space="preserve">Teamwork: </t>
    </r>
    <r>
      <rPr>
        <sz val="10"/>
        <color theme="1"/>
        <rFont val="Arial"/>
        <family val="2"/>
      </rPr>
      <t>Contributing to a team, facilitating the work of team members, and fostering a constructive team climate.</t>
    </r>
  </si>
  <si>
    <r>
      <rPr>
        <b/>
        <sz val="10"/>
        <color indexed="8"/>
        <rFont val="Arial"/>
        <family val="2"/>
      </rPr>
      <t xml:space="preserve">Problem solving: </t>
    </r>
    <r>
      <rPr>
        <sz val="10"/>
        <color theme="1"/>
        <rFont val="Arial"/>
        <family val="2"/>
      </rPr>
      <t>Designing, evaluating, and implementing a strategy to answer questions or achieve a goal.</t>
    </r>
  </si>
  <si>
    <r>
      <rPr>
        <b/>
        <sz val="10"/>
        <color indexed="8"/>
        <rFont val="Arial"/>
        <family val="2"/>
      </rPr>
      <t xml:space="preserve">Civic engagement: </t>
    </r>
    <r>
      <rPr>
        <sz val="10"/>
        <color theme="1"/>
        <rFont val="Arial"/>
        <family val="2"/>
      </rPr>
      <t xml:space="preserve">Promoting the quality of life in a community, through both political and nonpolitical processes. </t>
    </r>
    <r>
      <rPr>
        <b/>
        <sz val="10"/>
        <color indexed="8"/>
        <rFont val="Arial"/>
        <family val="2"/>
      </rPr>
      <t xml:space="preserve"> </t>
    </r>
  </si>
  <si>
    <r>
      <rPr>
        <b/>
        <sz val="10"/>
        <color indexed="8"/>
        <rFont val="Arial"/>
        <family val="2"/>
      </rPr>
      <t>Intercultural knowledge and competence:</t>
    </r>
    <r>
      <rPr>
        <sz val="10"/>
        <color theme="1"/>
        <rFont val="Arial"/>
        <family val="2"/>
      </rPr>
      <t xml:space="preserve"> Information, skills, and commitments that support effective and appropriate interactions in a variety of cultural contexts.</t>
    </r>
  </si>
  <si>
    <r>
      <rPr>
        <b/>
        <sz val="10"/>
        <color indexed="8"/>
        <rFont val="Arial"/>
        <family val="2"/>
      </rPr>
      <t xml:space="preserve">Ethical reasoning: </t>
    </r>
    <r>
      <rPr>
        <sz val="10"/>
        <color theme="1"/>
        <rFont val="Arial"/>
        <family val="2"/>
      </rPr>
      <t>Recognizing ethical issues, examining different ethical perspectives, and considering the ramifications of alternative actions.</t>
    </r>
  </si>
  <si>
    <r>
      <rPr>
        <b/>
        <sz val="10"/>
        <color indexed="8"/>
        <rFont val="Arial"/>
        <family val="2"/>
      </rPr>
      <t>Integrative thinking:</t>
    </r>
    <r>
      <rPr>
        <sz val="10"/>
        <color theme="1"/>
        <rFont val="Arial"/>
        <family val="2"/>
      </rPr>
      <t xml:space="preserve"> The habit of connecting ideas and experiences, and the ability to transfer learning to novel situations.</t>
    </r>
  </si>
  <si>
    <t xml:space="preserve">Q6 (cont'd). To what extent has your experience at this institution contributed to your knowledge, skills, and personal development in the following areas? </t>
  </si>
  <si>
    <t>Q7. To what extent has your experience at this institution with each of the following contributed to your learning and personal development?</t>
  </si>
  <si>
    <t>Student or campus government</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</si>
  <si>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</si>
  <si>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</si>
  <si>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</si>
  <si>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</si>
  <si>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</si>
  <si>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</si>
  <si>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</si>
  <si>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</si>
  <si>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</si>
  <si>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</si>
  <si>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</si>
  <si>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Work with faculty on research</t>
  </si>
  <si>
    <t>Study abroad</t>
  </si>
  <si>
    <t>On-campus employment</t>
  </si>
  <si>
    <t>Off-campus employment</t>
  </si>
  <si>
    <t>Independent study</t>
  </si>
  <si>
    <t>Other: (fill in)</t>
  </si>
  <si>
    <t>Q7 (cont'd). To what extent has your experience at this institution with each of the following contributed to your learning and personal development?</t>
  </si>
  <si>
    <t>Q9. Overall, to what extent have your experiences at this institution prepared you for the following activities?</t>
  </si>
  <si>
    <t>Graduate or professional school</t>
  </si>
  <si>
    <t>Social and civic involvement</t>
  </si>
  <si>
    <t>Interpersonal relationships and family living</t>
  </si>
  <si>
    <t>Responsibilities of post-undergraduate life (e.g., managing finances, maintaining health, creating a home, etc.)</t>
  </si>
  <si>
    <t>Continued learning on my own or outside of a degree program (e.g., learning a new language, professional certification, learning a craft)</t>
  </si>
  <si>
    <t>Q9 (cont'd). Overall, to what extent have your experiences at this institution prepared you for the following activities?</t>
  </si>
  <si>
    <t>Q10. Overall, how satisfied have you been with your undergraduate education?</t>
  </si>
  <si>
    <t>Q11. If you had it to do all over again, would you choose to attend this institution?</t>
  </si>
  <si>
    <t>Relates to my undergraduate major</t>
  </si>
  <si>
    <t>Uses skills I gained as an undergraduate</t>
  </si>
  <si>
    <t>Is related to my desired career path</t>
  </si>
  <si>
    <t>Is work I find meaningful</t>
  </si>
  <si>
    <t>Allows me to continue to grow and learn</t>
  </si>
  <si>
    <t>Pays enough to support my desired lifestyle</t>
  </si>
  <si>
    <t>Pays health insurance benefits</t>
  </si>
  <si>
    <t>Location</t>
  </si>
  <si>
    <t>Q14. Please indicate ALL OTHER activities that you plan to be doing this fall.</t>
  </si>
  <si>
    <t>Q15. [Shows only for those who chose "employment or internship, full-time or part-time" in question 13].
Which of the following BEST describes the current state of your employment plans? Exclude search for summer-only employment.</t>
  </si>
  <si>
    <t>Q16. [Shows only for those who chose "graduate or professional school, full-time or part-time" in questions 13 or 14].
Please indicate the one degree you plan to start working towards this fall in graduate or professional school.</t>
  </si>
  <si>
    <t>Master's Degree in Arts and Sciences (e.g., MA, MS, MFA)</t>
  </si>
  <si>
    <t>Master's of Business Administration (MBA)</t>
  </si>
  <si>
    <t>Other Master's degree (e.g., MSW, MSE, MSN, MAT, MPA)</t>
  </si>
  <si>
    <t>Q18. [Shows only for those who saw question 17 and did NOT choose "no plans to apply to school now or in the future."]
Which of the following graduate or professional degrees do you plan/hope to pursue at some point in the future?</t>
  </si>
  <si>
    <t>Q19. What career did you plan/hope to pursue when you entered college?</t>
  </si>
  <si>
    <t>Art, Design, and Entertainment Area</t>
  </si>
  <si>
    <t>Communications and Media Area</t>
  </si>
  <si>
    <t>Community and Social Service Area</t>
  </si>
  <si>
    <t>Q19 (cont'd). What career did you plan/hope to pursue when you entered college?</t>
  </si>
  <si>
    <t>Health Care Area</t>
  </si>
  <si>
    <t>Public Policy</t>
  </si>
  <si>
    <t>Law and Government Area</t>
  </si>
  <si>
    <t>Management, Business, and Financial Area</t>
  </si>
  <si>
    <t>Natural Resources Area</t>
  </si>
  <si>
    <t>Protection Services Area</t>
  </si>
  <si>
    <t>Science, Technology, and Engineering Area</t>
  </si>
  <si>
    <t>Service and Recreational Area</t>
  </si>
  <si>
    <t>Q20. [Shows only for those who chose "employment, full-time or part-time in question 13.]
What is the first job you are pursuing directly upon graduation?</t>
  </si>
  <si>
    <t>Q20 (cont'd). [Shows only for those who chose "employment, full-time or part-time in question 13.]
What is the first job you are pursuing directly upon graduation?</t>
  </si>
  <si>
    <t>Q21.What is the long-term career you have in mind?</t>
  </si>
  <si>
    <t>Q21 (cont'd).What is the long-term career you have in mind?</t>
  </si>
  <si>
    <t>$5,000-$9,999</t>
  </si>
  <si>
    <t>$10,000-$14,999</t>
  </si>
  <si>
    <t>$15,000-$19,999</t>
  </si>
  <si>
    <t>$20,000-$29,999</t>
  </si>
  <si>
    <t>$30,000-$39,999</t>
  </si>
  <si>
    <t>$40,000-$49,999</t>
  </si>
  <si>
    <t>$50,000-$59,999</t>
  </si>
  <si>
    <t>$60,000-$69,999</t>
  </si>
  <si>
    <t>$70,000-$79,999</t>
  </si>
  <si>
    <t>$80,000-$89,999</t>
  </si>
  <si>
    <t>$90,000-$99,999</t>
  </si>
  <si>
    <t xml:space="preserve">Q22. What is the total amount that you and your family have borrowed to finance your undergraduate education?
</t>
  </si>
  <si>
    <t xml:space="preserve">Q22 (cont'd). What is the total amount that you and your family have borrowed to finance your undergraduate education?
</t>
  </si>
  <si>
    <t xml:space="preserve">Q23. [Not shown to respondents who choose "No loans" in question 22.]
Approximately what proportion of your total loan amount are you personally responsible for paying?
</t>
  </si>
  <si>
    <t xml:space="preserve">Q24. What was the field of study of your undergraduate major(s)? (Check all that apply)
</t>
  </si>
  <si>
    <t>Biological Sciences (e.g., Biology, Biochemistry, Environmental Science, Neuroscience/Biopsychology</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</si>
  <si>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</si>
  <si>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</si>
  <si>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</si>
  <si>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</si>
  <si>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Fine and Performing Arts (e.g., Architecture, Art, Dance, Theatre)</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</si>
  <si>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</si>
  <si>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</si>
  <si>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</si>
  <si>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</si>
  <si>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 xml:space="preserve">Q25. What is the highest level of education completed by either of your parents or the person/people who raised you?
</t>
  </si>
  <si>
    <t>Did not complete high school</t>
  </si>
  <si>
    <t>High school diploma</t>
  </si>
  <si>
    <t>Postsecondary school other than college</t>
  </si>
  <si>
    <t>Some college or associate's degree</t>
  </si>
  <si>
    <t>Bachelor's degree</t>
  </si>
  <si>
    <t>Graduate school</t>
  </si>
  <si>
    <t>Do not know</t>
  </si>
  <si>
    <t xml:space="preserve">Q26. What is your gender?
</t>
  </si>
  <si>
    <t>Male</t>
  </si>
  <si>
    <t>Female</t>
  </si>
  <si>
    <t>Institution</t>
  </si>
  <si>
    <t>Response rate</t>
  </si>
  <si>
    <t>HEDS Senior Survey 2013 Frequency Report</t>
  </si>
  <si>
    <t>Number of valid responses by institution</t>
  </si>
  <si>
    <t>Earlham College</t>
  </si>
  <si>
    <t>Colgate University</t>
  </si>
  <si>
    <t>Gettysburg College</t>
  </si>
  <si>
    <t>Hollins University</t>
  </si>
  <si>
    <t>Oglethorpe University</t>
  </si>
  <si>
    <t>HEDS Senior Survey 2013</t>
  </si>
  <si>
    <t>Wagner College</t>
  </si>
  <si>
    <t>Washington &amp; Jefferson College</t>
  </si>
  <si>
    <t xml:space="preserve">Q12. What are the most important qualities of your first job after graduation. (Choose up to 3)  The order of the list of descriptions in number 12 is randomized in the online version.
</t>
  </si>
  <si>
    <t>Q17. [Shows only for those who did NOT choose "graduate or professional school, full-time or part-time" in question 13 or 14].
If you are planning to attend graduate or professional school at any point in the future, which of the following BEST describes your educational plans?</t>
  </si>
  <si>
    <t>Had serious discussions with faculty whose political, social, or religious opinions were different from my own.</t>
  </si>
  <si>
    <t>Career</t>
  </si>
  <si>
    <t>Q13. Please indicate the ONE activity that you consider your PRIMARY plan for this fall.</t>
  </si>
  <si>
    <r>
      <t xml:space="preserve">Q1. Below are statements about your views of your faculty’s interest in teaching and students. Please indicate the extent to which you agree or disagree with each. </t>
    </r>
    <r>
      <rPr>
        <i/>
        <sz val="10"/>
        <color indexed="8"/>
        <rFont val="Arial"/>
        <family val="0"/>
      </rPr>
      <t>Most faculty with whom I have had contact at this institution were . . .</t>
    </r>
    <r>
      <rPr>
        <sz val="10"/>
        <color theme="1"/>
        <rFont val="Arial"/>
        <family val="2"/>
      </rPr>
      <t xml:space="preserve">
</t>
    </r>
  </si>
  <si>
    <t>Undecided (Career area)</t>
  </si>
  <si>
    <t>Other (Career area)</t>
  </si>
  <si>
    <r>
      <t>Note</t>
    </r>
    <r>
      <rPr>
        <b/>
        <sz val="8"/>
        <color indexed="8"/>
        <rFont val="Arial"/>
        <family val="0"/>
      </rPr>
      <t xml:space="preserve">: </t>
    </r>
    <r>
      <rPr>
        <sz val="8"/>
        <color indexed="8"/>
        <rFont val="Arial"/>
        <family val="2"/>
      </rPr>
      <t>We only include students in HEDS reports with "valid" responses (ValidHEDS=1). The student must have submitted the survey or made it through Q14 (primaryact) to be considered a valid response.</t>
    </r>
  </si>
  <si>
    <t>Albright College</t>
  </si>
  <si>
    <t>Bates College</t>
  </si>
  <si>
    <t>California State University - East Bay</t>
  </si>
  <si>
    <t>Hobart &amp; William Smith Colleges</t>
  </si>
  <si>
    <t>Macalester College</t>
  </si>
  <si>
    <t>Union College (NY)</t>
  </si>
  <si>
    <t>Muhlenberg College</t>
  </si>
  <si>
    <t>Number of Valid Responses</t>
  </si>
  <si>
    <t>Reed College*</t>
  </si>
  <si>
    <t>*Response rate not available because institution conducted self-administration.</t>
  </si>
  <si>
    <t>Added supplemental satisfaction questions?</t>
  </si>
  <si>
    <t>Yes</t>
  </si>
  <si>
    <t>No</t>
  </si>
  <si>
    <t>American Indian or Alaskan native</t>
  </si>
  <si>
    <t>Asian</t>
  </si>
  <si>
    <t>Black or African American</t>
  </si>
  <si>
    <t>Native Hawaiian or other Pacific Islander</t>
  </si>
  <si>
    <t>White</t>
  </si>
  <si>
    <t>Hispanic/Latino</t>
  </si>
  <si>
    <t>Non-US citizen</t>
  </si>
  <si>
    <t>Two or more races</t>
  </si>
  <si>
    <t>Unknown</t>
  </si>
  <si>
    <t xml:space="preserve">Race/ethnicity calculated by HEDS
</t>
  </si>
  <si>
    <t>United States citizen</t>
  </si>
  <si>
    <t>US permanent resident</t>
  </si>
  <si>
    <t xml:space="preserve">Q27. What is your US citizenship status?
</t>
  </si>
  <si>
    <t xml:space="preserve">Q28. Are you Hispanic or Latino/a?
</t>
  </si>
  <si>
    <t xml:space="preserve">Q29. Please indicate which of the following categories identifies the race or races to which you belong. (choose one or more)
</t>
  </si>
  <si>
    <t>HWS Seniors</t>
  </si>
  <si>
    <t>Hobart &amp; William Smith (HWS) Frequencies and Comparative Frequencies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</si>
</sst>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color theme="1"/>
      <name val="Arial"/>
      <family val="2"/>
    </font>
    <font>
      <sz val="12"/>
      <color indexed="8"/>
      <name val="Calibri"/>
      <family val="2"/>
    </font>
    <font>
      <sz val="10"/>
      <color indexed="8"/>
      <name val="Arial"/>
      <family val="2"/>
    </font>
    <font>
      <b/>
      <sz val="10"/>
      <color indexed="8"/>
      <name val="Arial"/>
      <family val="2"/>
    </font>
    <font>
      <u val="single"/>
      <sz val="10"/>
      <color indexed="12"/>
      <name val="Arial"/>
      <family val="2"/>
    </font>
    <font>
      <u val="single"/>
      <sz val="10"/>
      <color indexed="20"/>
      <name val="Arial"/>
      <family val="2"/>
    </font>
    <font>
      <b/>
      <sz val="12"/>
      <color indexed="8"/>
      <name val="Arial"/>
      <family val="2"/>
    </font>
    <font>
      <b/>
      <sz val="12"/>
      <color indexed="8"/>
      <name val="Calibri"/>
      <family val="2"/>
    </font>
    <font>
      <sz val="10"/>
      <color indexed="8"/>
      <name val="Calibri"/>
      <family val="0"/>
    </font>
    <font>
      <sz val="8"/>
      <name val="Arial"/>
      <family val="2"/>
    </font>
    <font>
      <i/>
      <sz val="10"/>
      <color indexed="8"/>
      <name val="Arial"/>
      <family val="0"/>
    </font>
    <font>
      <sz val="10"/>
      <name val="Calibri"/>
      <family val="0"/>
    </font>
    <font>
      <b/>
      <sz val="12"/>
      <name val="Calibri"/>
      <family val="0"/>
    </font>
    <font>
      <b/>
      <sz val="10"/>
      <name val="Calibri"/>
      <family val="0"/>
    </font>
    <font>
      <u val="single"/>
      <sz val="10"/>
      <color indexed="12"/>
      <name val="Palatino"/>
      <family val="1"/>
    </font>
    <font>
      <sz val="10"/>
      <name val="Arial"/>
      <family val="2"/>
    </font>
    <font>
      <sz val="12"/>
      <color indexed="8"/>
      <name val="Arial"/>
      <family val="0"/>
    </font>
    <font>
      <b/>
      <sz val="14"/>
      <color indexed="8"/>
      <name val="Calibri"/>
      <family val="2"/>
    </font>
    <font>
      <b/>
      <sz val="10"/>
      <name val="Arial"/>
      <family val="0"/>
    </font>
    <font>
      <sz val="8"/>
      <color indexed="8"/>
      <name val="Arial"/>
      <family val="2"/>
    </font>
    <font>
      <b/>
      <sz val="8"/>
      <color indexed="8"/>
      <name val="Arial"/>
      <family val="0"/>
    </font>
    <font>
      <i/>
      <sz val="8"/>
      <color indexed="8"/>
      <name val="Arial"/>
      <family val="0"/>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Palatino"/>
      <family val="1"/>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0"/>
    </font>
    <font>
      <b/>
      <sz val="12"/>
      <color theme="1"/>
      <name val="Arial"/>
      <family val="2"/>
    </font>
    <font>
      <sz val="12"/>
      <color theme="1"/>
      <name val="Arial"/>
      <family val="0"/>
    </font>
    <font>
      <b/>
      <sz val="14"/>
      <color theme="1"/>
      <name val="Calibri"/>
      <family val="2"/>
    </font>
    <font>
      <b/>
      <sz val="10"/>
      <color theme="1"/>
      <name val="Arial"/>
      <family val="2"/>
    </font>
    <font>
      <i/>
      <sz val="8"/>
      <color theme="1"/>
      <name val="Arial"/>
      <family val="0"/>
    </font>
    <font>
      <sz val="8"/>
      <color theme="1"/>
      <name val="Arial"/>
      <family val="2"/>
    </font>
    <font>
      <sz val="9"/>
      <color theme="1"/>
      <name val="Arial"/>
      <family val="2"/>
    </font>
    <font>
      <sz val="10"/>
      <color rgb="FF000000"/>
      <name val="Arial"/>
      <family val="0"/>
    </font>
    <font>
      <b/>
      <sz val="10"/>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15" fillId="0" borderId="0">
      <alignment/>
      <protection/>
    </xf>
    <xf numFmtId="0" fontId="1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2">
    <xf numFmtId="0" fontId="0" fillId="0" borderId="0" xfId="0" applyAlignment="1">
      <alignment/>
    </xf>
    <xf numFmtId="0" fontId="54" fillId="0" borderId="0" xfId="0" applyFont="1" applyAlignment="1">
      <alignment/>
    </xf>
    <xf numFmtId="0" fontId="56" fillId="0" borderId="0" xfId="0" applyFont="1" applyAlignment="1">
      <alignment/>
    </xf>
    <xf numFmtId="0" fontId="0" fillId="0" borderId="0" xfId="0" applyFont="1" applyAlignment="1">
      <alignment/>
    </xf>
    <xf numFmtId="0" fontId="0" fillId="0" borderId="10" xfId="0" applyFont="1" applyBorder="1" applyAlignment="1">
      <alignment/>
    </xf>
    <xf numFmtId="0" fontId="0" fillId="33" borderId="11" xfId="0" applyFont="1" applyFill="1" applyBorder="1" applyAlignment="1">
      <alignment/>
    </xf>
    <xf numFmtId="164" fontId="0" fillId="33" borderId="12" xfId="0" applyNumberFormat="1" applyFont="1" applyFill="1" applyBorder="1" applyAlignment="1">
      <alignment/>
    </xf>
    <xf numFmtId="164" fontId="0" fillId="0" borderId="12" xfId="0" applyNumberFormat="1" applyFont="1" applyBorder="1" applyAlignment="1">
      <alignment/>
    </xf>
    <xf numFmtId="0" fontId="0" fillId="0" borderId="13" xfId="0" applyFont="1" applyBorder="1" applyAlignment="1">
      <alignment/>
    </xf>
    <xf numFmtId="0" fontId="0" fillId="33" borderId="14" xfId="0" applyFont="1" applyFill="1" applyBorder="1" applyAlignment="1">
      <alignment/>
    </xf>
    <xf numFmtId="164" fontId="0" fillId="33" borderId="15" xfId="0" applyNumberFormat="1" applyFont="1" applyFill="1" applyBorder="1" applyAlignment="1">
      <alignment/>
    </xf>
    <xf numFmtId="164" fontId="0" fillId="0" borderId="15" xfId="0" applyNumberFormat="1" applyFont="1" applyBorder="1" applyAlignment="1">
      <alignment/>
    </xf>
    <xf numFmtId="0" fontId="0" fillId="33" borderId="16" xfId="0" applyFont="1" applyFill="1" applyBorder="1" applyAlignment="1">
      <alignment/>
    </xf>
    <xf numFmtId="164" fontId="0" fillId="33" borderId="17" xfId="0" applyNumberFormat="1" applyFont="1" applyFill="1" applyBorder="1" applyAlignment="1">
      <alignment/>
    </xf>
    <xf numFmtId="0" fontId="0" fillId="0" borderId="18" xfId="0" applyFont="1" applyBorder="1" applyAlignment="1">
      <alignment/>
    </xf>
    <xf numFmtId="164" fontId="0" fillId="0" borderId="17" xfId="0" applyNumberFormat="1" applyFont="1" applyBorder="1" applyAlignment="1">
      <alignment/>
    </xf>
    <xf numFmtId="0" fontId="0" fillId="0" borderId="10" xfId="0" applyFont="1" applyBorder="1" applyAlignment="1">
      <alignment/>
    </xf>
    <xf numFmtId="0" fontId="0" fillId="33" borderId="11" xfId="0" applyFont="1" applyFill="1" applyBorder="1" applyAlignment="1">
      <alignment/>
    </xf>
    <xf numFmtId="164" fontId="0" fillId="33" borderId="12" xfId="0" applyNumberFormat="1" applyFont="1" applyFill="1" applyBorder="1" applyAlignment="1">
      <alignment/>
    </xf>
    <xf numFmtId="164" fontId="0" fillId="0" borderId="12" xfId="0" applyNumberFormat="1" applyFont="1" applyBorder="1" applyAlignment="1">
      <alignment/>
    </xf>
    <xf numFmtId="0" fontId="0" fillId="0" borderId="13" xfId="0" applyFont="1" applyBorder="1" applyAlignment="1">
      <alignment/>
    </xf>
    <xf numFmtId="0" fontId="0" fillId="33" borderId="14" xfId="0" applyFont="1" applyFill="1" applyBorder="1" applyAlignment="1">
      <alignment/>
    </xf>
    <xf numFmtId="164" fontId="0" fillId="33" borderId="15" xfId="0" applyNumberFormat="1" applyFont="1" applyFill="1" applyBorder="1" applyAlignment="1">
      <alignment/>
    </xf>
    <xf numFmtId="164" fontId="0" fillId="0" borderId="15" xfId="0" applyNumberFormat="1" applyFont="1" applyBorder="1" applyAlignment="1">
      <alignment/>
    </xf>
    <xf numFmtId="0" fontId="0" fillId="33" borderId="16" xfId="0" applyFont="1" applyFill="1" applyBorder="1" applyAlignment="1">
      <alignment/>
    </xf>
    <xf numFmtId="164" fontId="0" fillId="33" borderId="17" xfId="0" applyNumberFormat="1" applyFont="1" applyFill="1" applyBorder="1" applyAlignment="1">
      <alignment/>
    </xf>
    <xf numFmtId="0" fontId="0" fillId="0" borderId="18" xfId="0" applyFont="1" applyBorder="1" applyAlignment="1">
      <alignment/>
    </xf>
    <xf numFmtId="164" fontId="0" fillId="0" borderId="17" xfId="0" applyNumberFormat="1" applyFont="1" applyBorder="1" applyAlignment="1">
      <alignment/>
    </xf>
    <xf numFmtId="0" fontId="0" fillId="0" borderId="0" xfId="0" applyFont="1" applyAlignment="1">
      <alignment/>
    </xf>
    <xf numFmtId="0" fontId="0" fillId="33" borderId="19" xfId="0" applyFont="1" applyFill="1" applyBorder="1" applyAlignment="1">
      <alignment/>
    </xf>
    <xf numFmtId="164" fontId="0" fillId="33" borderId="20" xfId="0" applyNumberFormat="1" applyFont="1" applyFill="1" applyBorder="1" applyAlignment="1">
      <alignment/>
    </xf>
    <xf numFmtId="0" fontId="0" fillId="0" borderId="21" xfId="0" applyFont="1" applyBorder="1" applyAlignment="1">
      <alignment/>
    </xf>
    <xf numFmtId="164" fontId="0" fillId="0" borderId="20" xfId="0" applyNumberFormat="1" applyFont="1" applyBorder="1" applyAlignment="1">
      <alignment/>
    </xf>
    <xf numFmtId="0" fontId="0" fillId="33" borderId="22" xfId="0" applyFont="1" applyFill="1" applyBorder="1" applyAlignment="1">
      <alignment/>
    </xf>
    <xf numFmtId="164" fontId="0" fillId="33" borderId="23" xfId="0" applyNumberFormat="1" applyFont="1" applyFill="1" applyBorder="1" applyAlignment="1">
      <alignment/>
    </xf>
    <xf numFmtId="0" fontId="0" fillId="0" borderId="24" xfId="0" applyFont="1" applyBorder="1" applyAlignment="1">
      <alignment/>
    </xf>
    <xf numFmtId="164" fontId="0" fillId="0" borderId="23" xfId="0" applyNumberFormat="1" applyFont="1" applyBorder="1" applyAlignment="1">
      <alignment/>
    </xf>
    <xf numFmtId="0" fontId="0" fillId="33" borderId="25" xfId="0" applyFont="1" applyFill="1" applyBorder="1" applyAlignment="1">
      <alignment/>
    </xf>
    <xf numFmtId="164" fontId="0" fillId="33" borderId="26" xfId="0" applyNumberFormat="1" applyFont="1" applyFill="1" applyBorder="1" applyAlignment="1">
      <alignment/>
    </xf>
    <xf numFmtId="0" fontId="0" fillId="0" borderId="27" xfId="0" applyFont="1" applyBorder="1" applyAlignment="1">
      <alignment/>
    </xf>
    <xf numFmtId="164" fontId="0" fillId="0" borderId="26" xfId="0" applyNumberFormat="1" applyFont="1" applyBorder="1" applyAlignment="1">
      <alignment/>
    </xf>
    <xf numFmtId="0" fontId="0" fillId="0" borderId="23" xfId="0" applyFont="1" applyBorder="1" applyAlignment="1">
      <alignment vertical="top"/>
    </xf>
    <xf numFmtId="0" fontId="0" fillId="0" borderId="15" xfId="0" applyFont="1" applyBorder="1" applyAlignment="1">
      <alignment vertical="top"/>
    </xf>
    <xf numFmtId="0" fontId="0" fillId="0" borderId="20" xfId="0" applyFont="1" applyBorder="1" applyAlignment="1">
      <alignment vertical="top" wrapText="1"/>
    </xf>
    <xf numFmtId="0" fontId="0" fillId="0" borderId="23" xfId="0" applyFont="1" applyBorder="1" applyAlignment="1">
      <alignment vertical="top" wrapText="1"/>
    </xf>
    <xf numFmtId="0" fontId="0" fillId="33" borderId="14" xfId="0" applyFont="1" applyFill="1" applyBorder="1" applyAlignment="1">
      <alignment wrapText="1"/>
    </xf>
    <xf numFmtId="164" fontId="0" fillId="33" borderId="15" xfId="0" applyNumberFormat="1" applyFont="1" applyFill="1" applyBorder="1" applyAlignment="1">
      <alignment wrapText="1"/>
    </xf>
    <xf numFmtId="0" fontId="0" fillId="0" borderId="13" xfId="0" applyFont="1" applyBorder="1" applyAlignment="1">
      <alignment wrapText="1"/>
    </xf>
    <xf numFmtId="164" fontId="0" fillId="0" borderId="15" xfId="0" applyNumberFormat="1" applyFont="1" applyBorder="1" applyAlignment="1">
      <alignment wrapText="1"/>
    </xf>
    <xf numFmtId="0" fontId="0" fillId="0" borderId="0" xfId="0" applyAlignment="1">
      <alignment wrapText="1"/>
    </xf>
    <xf numFmtId="0" fontId="0" fillId="33" borderId="25" xfId="0" applyFont="1" applyFill="1" applyBorder="1" applyAlignment="1">
      <alignment wrapText="1"/>
    </xf>
    <xf numFmtId="164" fontId="0" fillId="33" borderId="26" xfId="0" applyNumberFormat="1" applyFont="1" applyFill="1" applyBorder="1" applyAlignment="1">
      <alignment wrapText="1"/>
    </xf>
    <xf numFmtId="0" fontId="0" fillId="0" borderId="27" xfId="0" applyFont="1" applyBorder="1" applyAlignment="1">
      <alignment wrapText="1"/>
    </xf>
    <xf numFmtId="164" fontId="0" fillId="0" borderId="26" xfId="0" applyNumberFormat="1" applyFont="1" applyBorder="1" applyAlignment="1">
      <alignment wrapText="1"/>
    </xf>
    <xf numFmtId="0" fontId="0" fillId="33" borderId="19" xfId="0" applyFont="1" applyFill="1" applyBorder="1" applyAlignment="1">
      <alignment wrapText="1"/>
    </xf>
    <xf numFmtId="164" fontId="0" fillId="33" borderId="20" xfId="0" applyNumberFormat="1" applyFont="1" applyFill="1" applyBorder="1" applyAlignment="1">
      <alignment wrapText="1"/>
    </xf>
    <xf numFmtId="0" fontId="0" fillId="0" borderId="21" xfId="0" applyFont="1" applyBorder="1" applyAlignment="1">
      <alignment wrapText="1"/>
    </xf>
    <xf numFmtId="164" fontId="0" fillId="0" borderId="20" xfId="0" applyNumberFormat="1" applyFont="1" applyBorder="1" applyAlignment="1">
      <alignment wrapText="1"/>
    </xf>
    <xf numFmtId="0" fontId="0" fillId="33" borderId="22" xfId="0" applyFont="1" applyFill="1" applyBorder="1" applyAlignment="1">
      <alignment wrapText="1"/>
    </xf>
    <xf numFmtId="164" fontId="0" fillId="33" borderId="23" xfId="0" applyNumberFormat="1" applyFont="1" applyFill="1" applyBorder="1" applyAlignment="1">
      <alignment wrapText="1"/>
    </xf>
    <xf numFmtId="0" fontId="0" fillId="0" borderId="24" xfId="0" applyFont="1" applyBorder="1" applyAlignment="1">
      <alignment wrapText="1"/>
    </xf>
    <xf numFmtId="164" fontId="0" fillId="0" borderId="23" xfId="0" applyNumberFormat="1" applyFont="1" applyBorder="1" applyAlignment="1">
      <alignment wrapText="1"/>
    </xf>
    <xf numFmtId="0" fontId="38" fillId="34" borderId="0" xfId="56" applyFill="1">
      <alignment/>
      <protection/>
    </xf>
    <xf numFmtId="0" fontId="11" fillId="34" borderId="0" xfId="56" applyFont="1" applyFill="1">
      <alignment/>
      <protection/>
    </xf>
    <xf numFmtId="0" fontId="12" fillId="34" borderId="0" xfId="56" applyFont="1" applyFill="1" applyAlignment="1">
      <alignment wrapText="1"/>
      <protection/>
    </xf>
    <xf numFmtId="0" fontId="11" fillId="34" borderId="0" xfId="56" applyFont="1" applyFill="1" applyAlignment="1">
      <alignment vertical="top" wrapText="1"/>
      <protection/>
    </xf>
    <xf numFmtId="0" fontId="13" fillId="34" borderId="0" xfId="56" applyFont="1" applyFill="1" applyAlignment="1">
      <alignment horizontal="right" vertical="top" wrapText="1"/>
      <protection/>
    </xf>
    <xf numFmtId="0" fontId="11" fillId="34" borderId="0" xfId="56" applyFont="1" applyFill="1" applyAlignment="1">
      <alignment horizontal="left" vertical="top" wrapText="1"/>
      <protection/>
    </xf>
    <xf numFmtId="0" fontId="38" fillId="34" borderId="0" xfId="56" applyFont="1" applyFill="1">
      <alignment/>
      <protection/>
    </xf>
    <xf numFmtId="0" fontId="38" fillId="0" borderId="0" xfId="56">
      <alignment/>
      <protection/>
    </xf>
    <xf numFmtId="0" fontId="57" fillId="0" borderId="0" xfId="56" applyFont="1" applyAlignment="1">
      <alignment horizontal="left"/>
      <protection/>
    </xf>
    <xf numFmtId="0" fontId="58" fillId="0" borderId="0" xfId="56" applyFont="1" applyAlignment="1">
      <alignment horizontal="left"/>
      <protection/>
    </xf>
    <xf numFmtId="0" fontId="59" fillId="0" borderId="0" xfId="56" applyFont="1">
      <alignment/>
      <protection/>
    </xf>
    <xf numFmtId="0" fontId="18" fillId="0" borderId="28" xfId="58" applyFont="1" applyBorder="1" applyAlignment="1">
      <alignment wrapText="1"/>
      <protection/>
    </xf>
    <xf numFmtId="0" fontId="60" fillId="0" borderId="28" xfId="56" applyFont="1" applyBorder="1" applyAlignment="1">
      <alignment horizontal="center"/>
      <protection/>
    </xf>
    <xf numFmtId="0" fontId="2" fillId="33" borderId="29" xfId="58" applyFont="1" applyFill="1" applyBorder="1" applyAlignment="1">
      <alignment horizontal="left" vertical="top" wrapText="1"/>
      <protection/>
    </xf>
    <xf numFmtId="0" fontId="61" fillId="0" borderId="0" xfId="56" applyFont="1" applyBorder="1" applyAlignment="1">
      <alignment vertical="top" wrapText="1"/>
      <protection/>
    </xf>
    <xf numFmtId="0" fontId="62" fillId="0" borderId="0" xfId="56" applyFont="1" applyBorder="1" applyAlignment="1">
      <alignment vertical="top" wrapText="1"/>
      <protection/>
    </xf>
    <xf numFmtId="0" fontId="18" fillId="0" borderId="28" xfId="58" applyFont="1" applyBorder="1" applyAlignment="1">
      <alignment horizontal="center" wrapText="1"/>
      <protection/>
    </xf>
    <xf numFmtId="0" fontId="63" fillId="0" borderId="15" xfId="0" applyFont="1" applyBorder="1" applyAlignment="1">
      <alignment vertical="top"/>
    </xf>
    <xf numFmtId="0" fontId="0" fillId="0" borderId="15" xfId="0" applyFont="1" applyBorder="1" applyAlignment="1">
      <alignment vertical="top" wrapText="1"/>
    </xf>
    <xf numFmtId="0" fontId="56" fillId="0" borderId="0" xfId="0" applyFont="1" applyAlignment="1">
      <alignment vertical="top"/>
    </xf>
    <xf numFmtId="0" fontId="0" fillId="0" borderId="30"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top"/>
    </xf>
    <xf numFmtId="0" fontId="60" fillId="0" borderId="18"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top"/>
    </xf>
    <xf numFmtId="0" fontId="64" fillId="0" borderId="24" xfId="0" applyFont="1" applyBorder="1" applyAlignment="1">
      <alignment vertical="top" wrapText="1"/>
    </xf>
    <xf numFmtId="0" fontId="64" fillId="0" borderId="13" xfId="0" applyFont="1" applyBorder="1" applyAlignment="1">
      <alignment vertical="top"/>
    </xf>
    <xf numFmtId="0" fontId="65" fillId="0" borderId="21" xfId="0" applyFont="1" applyBorder="1" applyAlignment="1">
      <alignment vertical="top"/>
    </xf>
    <xf numFmtId="0" fontId="64" fillId="0" borderId="10" xfId="0" applyFont="1" applyBorder="1" applyAlignment="1">
      <alignment vertical="top"/>
    </xf>
    <xf numFmtId="0" fontId="64" fillId="0" borderId="31" xfId="0" applyFont="1" applyBorder="1" applyAlignment="1">
      <alignment vertical="top"/>
    </xf>
    <xf numFmtId="0" fontId="65" fillId="0" borderId="18" xfId="0" applyFont="1" applyBorder="1" applyAlignment="1">
      <alignment vertical="top"/>
    </xf>
    <xf numFmtId="0" fontId="0" fillId="0" borderId="0" xfId="0" applyAlignment="1">
      <alignment vertical="top"/>
    </xf>
    <xf numFmtId="0" fontId="56" fillId="0" borderId="0" xfId="0" applyFont="1" applyAlignment="1">
      <alignment/>
    </xf>
    <xf numFmtId="0" fontId="0" fillId="0" borderId="32" xfId="0" applyFont="1" applyBorder="1" applyAlignment="1">
      <alignment/>
    </xf>
    <xf numFmtId="0" fontId="0" fillId="0" borderId="0" xfId="0" applyAlignment="1">
      <alignment/>
    </xf>
    <xf numFmtId="0" fontId="0" fillId="33" borderId="33" xfId="0" applyFont="1" applyFill="1" applyBorder="1" applyAlignment="1">
      <alignment wrapText="1"/>
    </xf>
    <xf numFmtId="164" fontId="0" fillId="33" borderId="34" xfId="0" applyNumberFormat="1" applyFont="1" applyFill="1" applyBorder="1" applyAlignment="1">
      <alignment wrapText="1"/>
    </xf>
    <xf numFmtId="0" fontId="0" fillId="0" borderId="31" xfId="0" applyFont="1" applyBorder="1" applyAlignment="1">
      <alignment wrapText="1"/>
    </xf>
    <xf numFmtId="164" fontId="0" fillId="0" borderId="34" xfId="0" applyNumberFormat="1" applyFont="1" applyBorder="1" applyAlignment="1">
      <alignment wrapText="1"/>
    </xf>
    <xf numFmtId="0" fontId="0" fillId="0" borderId="15" xfId="0" applyFont="1" applyBorder="1" applyAlignment="1">
      <alignment vertical="top" wrapText="1"/>
    </xf>
    <xf numFmtId="0" fontId="0" fillId="0" borderId="20" xfId="0" applyFont="1" applyBorder="1" applyAlignment="1">
      <alignment vertical="top" wrapText="1"/>
    </xf>
    <xf numFmtId="164" fontId="0" fillId="33" borderId="20" xfId="0" applyNumberFormat="1" applyFont="1" applyFill="1" applyBorder="1" applyAlignment="1">
      <alignment/>
    </xf>
    <xf numFmtId="164" fontId="0" fillId="0" borderId="20" xfId="0" applyNumberFormat="1" applyFont="1" applyBorder="1" applyAlignment="1">
      <alignment/>
    </xf>
    <xf numFmtId="0" fontId="2" fillId="34" borderId="29" xfId="58" applyFont="1" applyFill="1" applyBorder="1" applyAlignment="1">
      <alignment horizontal="left" vertical="top" wrapText="1"/>
      <protection/>
    </xf>
    <xf numFmtId="0" fontId="15" fillId="34" borderId="29" xfId="58" applyFont="1" applyFill="1" applyBorder="1" applyAlignment="1">
      <alignment wrapText="1"/>
      <protection/>
    </xf>
    <xf numFmtId="0" fontId="15" fillId="33" borderId="29" xfId="58" applyFont="1" applyFill="1" applyBorder="1" applyAlignment="1">
      <alignment wrapText="1"/>
      <protection/>
    </xf>
    <xf numFmtId="0" fontId="15" fillId="33" borderId="28" xfId="58" applyFont="1" applyFill="1" applyBorder="1" applyAlignment="1">
      <alignment wrapText="1"/>
      <protection/>
    </xf>
    <xf numFmtId="0" fontId="15" fillId="33" borderId="28" xfId="58" applyFont="1" applyFill="1" applyBorder="1" applyAlignment="1">
      <alignment horizontal="right" wrapText="1"/>
      <protection/>
    </xf>
    <xf numFmtId="0" fontId="15" fillId="34" borderId="29" xfId="58" applyFont="1" applyFill="1" applyBorder="1" applyAlignment="1">
      <alignment horizontal="right" wrapText="1"/>
      <protection/>
    </xf>
    <xf numFmtId="0" fontId="15" fillId="33" borderId="29" xfId="58" applyFont="1" applyFill="1" applyBorder="1" applyAlignment="1">
      <alignment horizontal="right" wrapText="1"/>
      <protection/>
    </xf>
    <xf numFmtId="0" fontId="0" fillId="34" borderId="29" xfId="56" applyFont="1" applyFill="1" applyBorder="1" applyAlignment="1">
      <alignment horizontal="right"/>
      <protection/>
    </xf>
    <xf numFmtId="0" fontId="0" fillId="33" borderId="29" xfId="56" applyFont="1" applyFill="1" applyBorder="1" applyAlignment="1">
      <alignment horizontal="right"/>
      <protection/>
    </xf>
    <xf numFmtId="164" fontId="0" fillId="33" borderId="28" xfId="61" applyNumberFormat="1" applyFont="1" applyFill="1" applyBorder="1" applyAlignment="1">
      <alignment horizontal="right"/>
    </xf>
    <xf numFmtId="164" fontId="0" fillId="34" borderId="29" xfId="61" applyNumberFormat="1" applyFont="1" applyFill="1" applyBorder="1" applyAlignment="1">
      <alignment horizontal="right"/>
    </xf>
    <xf numFmtId="164" fontId="0" fillId="33" borderId="29" xfId="61" applyNumberFormat="1" applyFont="1" applyFill="1" applyBorder="1" applyAlignment="1">
      <alignment horizontal="right"/>
    </xf>
    <xf numFmtId="0" fontId="62" fillId="0" borderId="0" xfId="56" applyFont="1" applyBorder="1" applyAlignment="1">
      <alignment vertical="top"/>
      <protection/>
    </xf>
    <xf numFmtId="0" fontId="0" fillId="33" borderId="12" xfId="56" applyFont="1" applyFill="1" applyBorder="1" applyAlignment="1">
      <alignment horizontal="left"/>
      <protection/>
    </xf>
    <xf numFmtId="0" fontId="0" fillId="0" borderId="35" xfId="56" applyFont="1" applyBorder="1" applyAlignment="1">
      <alignment horizontal="left"/>
      <protection/>
    </xf>
    <xf numFmtId="0" fontId="0" fillId="33" borderId="35" xfId="56" applyFont="1" applyFill="1" applyBorder="1" applyAlignment="1">
      <alignment horizontal="left"/>
      <protection/>
    </xf>
    <xf numFmtId="0" fontId="60" fillId="0" borderId="12" xfId="56" applyFont="1" applyBorder="1" applyAlignment="1">
      <alignment horizontal="center" vertical="center" wrapText="1"/>
      <protection/>
    </xf>
    <xf numFmtId="0" fontId="0" fillId="33" borderId="22" xfId="0" applyFont="1" applyFill="1" applyBorder="1" applyAlignment="1">
      <alignment/>
    </xf>
    <xf numFmtId="164" fontId="0" fillId="33" borderId="23" xfId="0" applyNumberFormat="1" applyFont="1" applyFill="1" applyBorder="1" applyAlignment="1">
      <alignment/>
    </xf>
    <xf numFmtId="0" fontId="0" fillId="0" borderId="24" xfId="0" applyFont="1" applyBorder="1" applyAlignment="1">
      <alignment/>
    </xf>
    <xf numFmtId="164" fontId="0" fillId="0" borderId="23" xfId="0" applyNumberFormat="1" applyFont="1" applyBorder="1" applyAlignment="1">
      <alignment/>
    </xf>
    <xf numFmtId="0" fontId="0" fillId="0" borderId="0" xfId="0" applyFont="1" applyAlignment="1">
      <alignment/>
    </xf>
    <xf numFmtId="0" fontId="0" fillId="33" borderId="14" xfId="0" applyFont="1" applyFill="1" applyBorder="1" applyAlignment="1">
      <alignment/>
    </xf>
    <xf numFmtId="164" fontId="0" fillId="33" borderId="15" xfId="0" applyNumberFormat="1" applyFont="1" applyFill="1" applyBorder="1" applyAlignment="1">
      <alignment/>
    </xf>
    <xf numFmtId="0" fontId="0" fillId="0" borderId="13" xfId="0" applyFont="1" applyBorder="1" applyAlignment="1">
      <alignment/>
    </xf>
    <xf numFmtId="164" fontId="0" fillId="0" borderId="15" xfId="0" applyNumberFormat="1" applyFont="1" applyBorder="1" applyAlignment="1">
      <alignment/>
    </xf>
    <xf numFmtId="0" fontId="0" fillId="33" borderId="19" xfId="0" applyFont="1" applyFill="1" applyBorder="1" applyAlignment="1">
      <alignment/>
    </xf>
    <xf numFmtId="164" fontId="0" fillId="33" borderId="20" xfId="0" applyNumberFormat="1" applyFont="1" applyFill="1" applyBorder="1" applyAlignment="1">
      <alignment/>
    </xf>
    <xf numFmtId="0" fontId="0" fillId="0" borderId="21" xfId="0" applyFont="1" applyBorder="1" applyAlignment="1">
      <alignment/>
    </xf>
    <xf numFmtId="164" fontId="0" fillId="0" borderId="20" xfId="0" applyNumberFormat="1" applyFont="1" applyBorder="1" applyAlignment="1">
      <alignment/>
    </xf>
    <xf numFmtId="0" fontId="0" fillId="33" borderId="25" xfId="0" applyFont="1" applyFill="1" applyBorder="1" applyAlignment="1">
      <alignment/>
    </xf>
    <xf numFmtId="164" fontId="0" fillId="33" borderId="26" xfId="0" applyNumberFormat="1" applyFont="1" applyFill="1" applyBorder="1" applyAlignment="1">
      <alignment/>
    </xf>
    <xf numFmtId="0" fontId="0" fillId="0" borderId="27" xfId="0" applyFont="1" applyBorder="1" applyAlignment="1">
      <alignment/>
    </xf>
    <xf numFmtId="164" fontId="0" fillId="0" borderId="26" xfId="0" applyNumberFormat="1" applyFont="1" applyBorder="1" applyAlignment="1">
      <alignment/>
    </xf>
    <xf numFmtId="0" fontId="0" fillId="34" borderId="35" xfId="56" applyFont="1" applyFill="1" applyBorder="1" applyAlignment="1">
      <alignment horizontal="left"/>
      <protection/>
    </xf>
    <xf numFmtId="0" fontId="38" fillId="33" borderId="35" xfId="56" applyFill="1" applyBorder="1">
      <alignment/>
      <protection/>
    </xf>
    <xf numFmtId="0" fontId="3" fillId="34" borderId="36" xfId="58" applyFont="1" applyFill="1" applyBorder="1" applyAlignment="1">
      <alignment horizontal="left" vertical="top" wrapText="1"/>
      <protection/>
    </xf>
    <xf numFmtId="0" fontId="0" fillId="34" borderId="36" xfId="56" applyFont="1" applyFill="1" applyBorder="1">
      <alignment/>
      <protection/>
    </xf>
    <xf numFmtId="164" fontId="0" fillId="34" borderId="36" xfId="56" applyNumberFormat="1" applyFont="1" applyFill="1" applyBorder="1">
      <alignment/>
      <protection/>
    </xf>
    <xf numFmtId="0" fontId="38" fillId="34" borderId="17" xfId="56" applyFill="1" applyBorder="1">
      <alignment/>
      <protection/>
    </xf>
    <xf numFmtId="0" fontId="0" fillId="0" borderId="0" xfId="0" applyBorder="1" applyAlignment="1">
      <alignment/>
    </xf>
    <xf numFmtId="0" fontId="57" fillId="34" borderId="0" xfId="56" applyFont="1" applyFill="1" applyAlignment="1">
      <alignment horizontal="left" vertical="center"/>
      <protection/>
    </xf>
    <xf numFmtId="0" fontId="62" fillId="0" borderId="10" xfId="56" applyFont="1" applyBorder="1" applyAlignment="1">
      <alignment horizontal="left" vertical="top" wrapText="1"/>
      <protection/>
    </xf>
    <xf numFmtId="0" fontId="62" fillId="0" borderId="0" xfId="56" applyFont="1" applyBorder="1" applyAlignment="1">
      <alignment horizontal="left" vertical="top" wrapText="1"/>
      <protection/>
    </xf>
    <xf numFmtId="0" fontId="60" fillId="0" borderId="0" xfId="56" applyFont="1" applyAlignment="1">
      <alignment horizontal="left"/>
      <protection/>
    </xf>
    <xf numFmtId="0" fontId="0" fillId="0" borderId="0" xfId="0" applyAlignment="1">
      <alignment horizontal="left"/>
    </xf>
    <xf numFmtId="0" fontId="57" fillId="0" borderId="0" xfId="0" applyFont="1" applyAlignment="1">
      <alignment horizontal="left" vertical="top" wrapText="1"/>
    </xf>
    <xf numFmtId="0" fontId="60" fillId="0" borderId="0" xfId="0" applyFont="1" applyAlignment="1">
      <alignment horizontal="left" vertical="top" wrapText="1"/>
    </xf>
    <xf numFmtId="0" fontId="60" fillId="0" borderId="32" xfId="0" applyFont="1" applyBorder="1" applyAlignment="1">
      <alignment horizontal="center" wrapText="1"/>
    </xf>
    <xf numFmtId="0" fontId="60" fillId="0" borderId="37" xfId="0" applyFont="1" applyBorder="1" applyAlignment="1">
      <alignment horizontal="center" wrapText="1"/>
    </xf>
    <xf numFmtId="0" fontId="0" fillId="0" borderId="11" xfId="0" applyFont="1" applyBorder="1" applyAlignment="1">
      <alignment horizontal="left" vertical="top" wrapText="1"/>
    </xf>
    <xf numFmtId="0" fontId="0" fillId="0" borderId="38" xfId="0" applyFont="1" applyBorder="1" applyAlignment="1">
      <alignment horizontal="left" vertical="top" wrapText="1"/>
    </xf>
    <xf numFmtId="0" fontId="0" fillId="0" borderId="16" xfId="0" applyFont="1" applyBorder="1" applyAlignment="1">
      <alignment horizontal="left" vertical="top" wrapText="1"/>
    </xf>
    <xf numFmtId="0" fontId="0" fillId="35" borderId="32" xfId="0" applyFont="1" applyFill="1" applyBorder="1" applyAlignment="1">
      <alignment horizontal="left" vertical="top" wrapText="1"/>
    </xf>
    <xf numFmtId="0" fontId="0" fillId="35" borderId="30"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0" fillId="0" borderId="38" xfId="0" applyFont="1" applyBorder="1" applyAlignment="1">
      <alignment vertical="top" wrapText="1"/>
    </xf>
    <xf numFmtId="0" fontId="0" fillId="0" borderId="16" xfId="0" applyFont="1" applyBorder="1" applyAlignment="1">
      <alignment vertical="top" wrapText="1"/>
    </xf>
    <xf numFmtId="0" fontId="0" fillId="35" borderId="30"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0" borderId="38" xfId="0" applyFont="1"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35" borderId="30" xfId="0" applyFont="1" applyFill="1" applyBorder="1" applyAlignment="1">
      <alignment horizontal="left" vertical="top"/>
    </xf>
    <xf numFmtId="0" fontId="0" fillId="35" borderId="37" xfId="0" applyFont="1" applyFill="1" applyBorder="1" applyAlignment="1">
      <alignment horizontal="left" vertical="top"/>
    </xf>
    <xf numFmtId="0" fontId="0" fillId="35" borderId="30"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0" borderId="14"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60" fillId="0" borderId="19" xfId="0" applyFont="1" applyBorder="1" applyAlignment="1">
      <alignment horizontal="left" vertical="top"/>
    </xf>
    <xf numFmtId="0" fontId="60" fillId="0" borderId="21" xfId="0" applyFont="1" applyBorder="1" applyAlignment="1">
      <alignment horizontal="left" vertical="top"/>
    </xf>
    <xf numFmtId="0" fontId="0" fillId="35" borderId="32" xfId="0" applyFont="1" applyFill="1" applyBorder="1" applyAlignment="1">
      <alignment horizontal="left" vertical="top"/>
    </xf>
    <xf numFmtId="0" fontId="0" fillId="35" borderId="30" xfId="0" applyFont="1" applyFill="1" applyBorder="1" applyAlignment="1">
      <alignment horizontal="left" vertical="top"/>
    </xf>
    <xf numFmtId="0" fontId="0" fillId="35" borderId="37" xfId="0" applyFont="1" applyFill="1" applyBorder="1" applyAlignment="1">
      <alignment horizontal="left" vertical="top"/>
    </xf>
    <xf numFmtId="0" fontId="60" fillId="0" borderId="19" xfId="0" applyFont="1" applyBorder="1" applyAlignment="1">
      <alignment horizontal="left" vertical="top" wrapText="1"/>
    </xf>
    <xf numFmtId="0" fontId="6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14" xfId="0" applyFont="1" applyBorder="1" applyAlignment="1">
      <alignment horizontal="left" vertical="top"/>
    </xf>
    <xf numFmtId="0" fontId="60" fillId="0" borderId="20" xfId="0" applyFont="1" applyBorder="1" applyAlignment="1">
      <alignment horizontal="left" vertical="top"/>
    </xf>
    <xf numFmtId="0" fontId="0" fillId="0" borderId="22" xfId="0" applyFont="1" applyBorder="1" applyAlignment="1">
      <alignment horizontal="left" vertical="top"/>
    </xf>
    <xf numFmtId="0" fontId="0" fillId="0" borderId="15" xfId="0" applyFont="1" applyBorder="1" applyAlignment="1">
      <alignment horizontal="left" vertical="top"/>
    </xf>
    <xf numFmtId="0" fontId="0" fillId="0" borderId="23" xfId="0" applyFont="1" applyBorder="1" applyAlignment="1">
      <alignment horizontal="left" vertical="top"/>
    </xf>
    <xf numFmtId="0" fontId="0" fillId="0" borderId="25" xfId="0" applyFont="1" applyBorder="1" applyAlignment="1">
      <alignment horizontal="left" vertical="top" wrapText="1"/>
    </xf>
    <xf numFmtId="0" fontId="0" fillId="0" borderId="38" xfId="0" applyFont="1" applyBorder="1" applyAlignment="1">
      <alignment horizontal="left" vertical="top" wrapText="1"/>
    </xf>
    <xf numFmtId="0" fontId="0" fillId="0" borderId="16"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3" xfId="0" applyFont="1" applyBorder="1" applyAlignment="1">
      <alignment horizontal="left" vertical="top" wrapText="1"/>
    </xf>
    <xf numFmtId="0" fontId="6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35" borderId="30" xfId="0" applyFont="1" applyFill="1" applyBorder="1" applyAlignment="1">
      <alignment horizontal="left" vertical="top"/>
    </xf>
    <xf numFmtId="0" fontId="0" fillId="35" borderId="37" xfId="0" applyFont="1" applyFill="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34"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_Participating Institutions" xfId="58"/>
    <cellStyle name="Note" xfId="59"/>
    <cellStyle name="Output" xfId="60"/>
    <cellStyle name="Percent" xfId="61"/>
    <cellStyle name="Title" xfId="62"/>
    <cellStyle name="Total" xfId="63"/>
    <cellStyle name="Warning Text" xfId="64"/>
  </cellStyles>
  <dxfs count="2">
    <dxf>
      <font>
        <b/>
        <i val="0"/>
        <color auto="1"/>
      </font>
      <fill>
        <patternFill patternType="none">
          <fgColor indexed="64"/>
          <bgColor indexed="65"/>
        </patternFill>
      </fill>
    </dxf>
    <dxf>
      <font>
        <b/>
        <i val="0"/>
        <color auto="1"/>
      </font>
      <fill>
        <patternFill patternType="none">
          <fgColor indexed="64"/>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123825</xdr:rowOff>
    </xdr:from>
    <xdr:to>
      <xdr:col>8</xdr:col>
      <xdr:colOff>714375</xdr:colOff>
      <xdr:row>8</xdr:row>
      <xdr:rowOff>28575</xdr:rowOff>
    </xdr:to>
    <xdr:sp>
      <xdr:nvSpPr>
        <xdr:cNvPr id="1" name="TextBox 1"/>
        <xdr:cNvSpPr txBox="1">
          <a:spLocks noChangeArrowheads="1"/>
        </xdr:cNvSpPr>
      </xdr:nvSpPr>
      <xdr:spPr>
        <a:xfrm>
          <a:off x="19050" y="504825"/>
          <a:ext cx="7038975" cy="20288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Prepared 7/22/13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report contains comparative frequencies for the 2013 administration of the HEDS Senior Survey. The first two columns contain the number and percent of seniors at your institution that selected each response option. The next two columns allow you to compare this to all other seniors (HEDS member institutions and institutions that are not members) that took the HEDS Senior Survey this spring.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Question 8 is text-entry and is not included in the frequency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20HDUsers\user\Dropbox\Pending\HEDS\2011%20AAUP%20Salary%20Summary\Draft%20HEDS%20AAUP%20FY2012%20Fac%20Comp%20Report%200328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20HDUsers\spirrish\Library\Mail\V2\EWS-spirrish@owa.wabash.edu\Alumni%20Survey.mbox\B91C7545-048E-48E5-920C-57006DA5630C\Data\3\1\Attachments\13543\2\Alumni%20Survey%202011-12%20Comparison%20Pick%2010-04-1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Inst vs overall"/>
      <sheetName val="Inst vs overall by gender"/>
      <sheetName val="Select 9 Peers"/>
      <sheetName val="Formulas"/>
      <sheetName val="Peer Data"/>
      <sheetName val="PeerCht-%Women"/>
      <sheetName val="PeerCht-Tenure"/>
      <sheetName val="PeerCht-AvgSalary"/>
      <sheetName val="PeerCht-TotComp"/>
      <sheetName val="Data for graphs"/>
      <sheetName val="Data with Filters"/>
      <sheetName val="Notes"/>
      <sheetName val="Definitions"/>
      <sheetName val="Data"/>
      <sheetName val="AvgBenefit2010-2011"/>
      <sheetName val="Institutions"/>
      <sheetName val="RawData"/>
    </sheetNames>
    <sheetDataSet>
      <sheetData sheetId="3">
        <row r="2">
          <cell r="B2" t="str">
            <v>Carleton College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TableofContents"/>
      <sheetName val="Participating Institutions"/>
      <sheetName val="5yr-Comparison Pick"/>
      <sheetName val="5yr-Good Teaching"/>
      <sheetName val="5yr-Challenge"/>
      <sheetName val="5yr-Civic Engagement"/>
      <sheetName val="5yr-Diversity"/>
      <sheetName val="10yr-Comparison Pick"/>
      <sheetName val="10yr-Good Teaching"/>
      <sheetName val="10yr-Challenge"/>
      <sheetName val="10yr-Civic Engagement"/>
      <sheetName val="10yr-Diversity"/>
      <sheetName val="&lt;5yr-Comparison Pick"/>
      <sheetName val="&lt;5yr-Good Teaching"/>
      <sheetName val="&lt;5yr-Challenge"/>
      <sheetName val="&lt;5yr-Civic Engagement"/>
      <sheetName val="&lt;5yr-Diversity"/>
      <sheetName val="&gt;10yr-Comparison Pick"/>
      <sheetName val="&gt;10yr-Good Teaching"/>
      <sheetName val="&gt;10yr-Challenge"/>
      <sheetName val="&gt;10yr-Civic Engagement"/>
      <sheetName val="&gt;10yr-Diversity"/>
      <sheetName val="Statement of Understand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0"/>
  <sheetViews>
    <sheetView zoomScale="125" zoomScaleNormal="125" workbookViewId="0" topLeftCell="A1">
      <selection activeCell="A1" sqref="A1:H2"/>
    </sheetView>
  </sheetViews>
  <sheetFormatPr defaultColWidth="11.00390625" defaultRowHeight="12.75"/>
  <cols>
    <col min="1" max="1" width="18.140625" style="68" customWidth="1"/>
    <col min="2" max="8" width="11.00390625" style="68" customWidth="1"/>
    <col min="9" max="16" width="11.00390625" style="62" customWidth="1"/>
    <col min="17" max="16384" width="11.00390625" style="69" customWidth="1"/>
  </cols>
  <sheetData>
    <row r="1" spans="1:8" s="62" customFormat="1" ht="15">
      <c r="A1" s="149" t="s">
        <v>285</v>
      </c>
      <c r="B1" s="149"/>
      <c r="C1" s="149"/>
      <c r="D1" s="149"/>
      <c r="E1" s="149"/>
      <c r="F1" s="149"/>
      <c r="G1" s="149"/>
      <c r="H1" s="149"/>
    </row>
    <row r="2" spans="1:8" s="62" customFormat="1" ht="15">
      <c r="A2" s="149"/>
      <c r="B2" s="149"/>
      <c r="C2" s="149"/>
      <c r="D2" s="149"/>
      <c r="E2" s="149"/>
      <c r="F2" s="149"/>
      <c r="G2" s="149"/>
      <c r="H2" s="149"/>
    </row>
    <row r="3" spans="1:8" s="62" customFormat="1" ht="15">
      <c r="A3" s="63"/>
      <c r="B3" s="63"/>
      <c r="C3" s="63"/>
      <c r="D3" s="63"/>
      <c r="E3" s="63"/>
      <c r="F3" s="63"/>
      <c r="G3" s="63"/>
      <c r="H3" s="63"/>
    </row>
    <row r="4" spans="1:8" s="62" customFormat="1" ht="15" customHeight="1">
      <c r="A4" s="64"/>
      <c r="B4" s="64"/>
      <c r="C4" s="64"/>
      <c r="D4" s="64"/>
      <c r="E4" s="64"/>
      <c r="F4" s="64"/>
      <c r="G4" s="64"/>
      <c r="H4" s="64"/>
    </row>
    <row r="5" spans="1:8" s="62" customFormat="1" ht="15">
      <c r="A5" s="63"/>
      <c r="B5" s="63"/>
      <c r="C5" s="63"/>
      <c r="D5" s="63"/>
      <c r="E5" s="63"/>
      <c r="F5" s="63"/>
      <c r="G5" s="63"/>
      <c r="H5" s="63"/>
    </row>
    <row r="6" spans="1:8" s="62" customFormat="1" ht="46.5" customHeight="1">
      <c r="A6" s="65"/>
      <c r="B6" s="65"/>
      <c r="C6" s="65"/>
      <c r="D6" s="65"/>
      <c r="E6" s="65"/>
      <c r="F6" s="65"/>
      <c r="G6" s="65"/>
      <c r="H6" s="65"/>
    </row>
    <row r="7" spans="1:8" s="62" customFormat="1" ht="15">
      <c r="A7" s="63"/>
      <c r="B7" s="63"/>
      <c r="C7" s="63"/>
      <c r="D7" s="63"/>
      <c r="E7" s="63"/>
      <c r="F7" s="63"/>
      <c r="G7" s="63"/>
      <c r="H7" s="63"/>
    </row>
    <row r="8" spans="1:8" s="62" customFormat="1" ht="60.75" customHeight="1">
      <c r="A8" s="65"/>
      <c r="B8" s="65"/>
      <c r="C8" s="65"/>
      <c r="D8" s="65"/>
      <c r="E8" s="65"/>
      <c r="F8" s="65"/>
      <c r="G8" s="65"/>
      <c r="H8" s="65"/>
    </row>
    <row r="9" spans="1:8" s="62" customFormat="1" ht="70.5" customHeight="1">
      <c r="A9" s="66"/>
      <c r="B9" s="65"/>
      <c r="C9" s="65"/>
      <c r="D9" s="65"/>
      <c r="E9" s="65"/>
      <c r="F9" s="65"/>
      <c r="G9" s="65"/>
      <c r="H9" s="65"/>
    </row>
    <row r="10" spans="1:8" s="62" customFormat="1" ht="15">
      <c r="A10" s="66"/>
      <c r="B10" s="67"/>
      <c r="C10" s="63"/>
      <c r="D10" s="63"/>
      <c r="E10" s="63"/>
      <c r="F10" s="63"/>
      <c r="G10" s="63"/>
      <c r="H10" s="63"/>
    </row>
    <row r="11" spans="1:8" s="62" customFormat="1" ht="31.5" customHeight="1">
      <c r="A11" s="66"/>
      <c r="B11" s="65"/>
      <c r="C11" s="65"/>
      <c r="D11" s="65"/>
      <c r="E11" s="65"/>
      <c r="F11" s="65"/>
      <c r="G11" s="65"/>
      <c r="H11" s="65"/>
    </row>
    <row r="12" spans="1:8" s="62" customFormat="1" ht="15">
      <c r="A12" s="66"/>
      <c r="B12" s="67"/>
      <c r="C12" s="63"/>
      <c r="D12" s="63"/>
      <c r="E12" s="63"/>
      <c r="F12" s="63"/>
      <c r="G12" s="63"/>
      <c r="H12" s="63"/>
    </row>
    <row r="13" spans="1:8" s="62" customFormat="1" ht="63" customHeight="1">
      <c r="A13" s="66"/>
      <c r="B13" s="65"/>
      <c r="C13" s="65"/>
      <c r="D13" s="65"/>
      <c r="E13" s="65"/>
      <c r="F13" s="65"/>
      <c r="G13" s="65"/>
      <c r="H13" s="65"/>
    </row>
    <row r="14" spans="1:8" s="62" customFormat="1" ht="15">
      <c r="A14" s="66"/>
      <c r="B14" s="65"/>
      <c r="C14" s="63"/>
      <c r="D14" s="63"/>
      <c r="E14" s="63"/>
      <c r="F14" s="63"/>
      <c r="G14" s="63"/>
      <c r="H14" s="63"/>
    </row>
    <row r="15" spans="1:8" s="62" customFormat="1" ht="75" customHeight="1">
      <c r="A15" s="66"/>
      <c r="B15" s="65"/>
      <c r="C15" s="65"/>
      <c r="D15" s="65"/>
      <c r="E15" s="65"/>
      <c r="F15" s="65"/>
      <c r="G15" s="65"/>
      <c r="H15" s="65"/>
    </row>
    <row r="16" spans="1:8" s="62" customFormat="1" ht="15">
      <c r="A16" s="63"/>
      <c r="B16" s="63"/>
      <c r="C16" s="63"/>
      <c r="D16" s="63"/>
      <c r="E16" s="63"/>
      <c r="F16" s="63"/>
      <c r="G16" s="63"/>
      <c r="H16" s="63"/>
    </row>
    <row r="17" spans="1:8" s="62" customFormat="1" ht="60" customHeight="1">
      <c r="A17" s="65"/>
      <c r="B17" s="65"/>
      <c r="C17" s="65"/>
      <c r="D17" s="65"/>
      <c r="E17" s="65"/>
      <c r="F17" s="65"/>
      <c r="G17" s="65"/>
      <c r="H17" s="65"/>
    </row>
    <row r="18" spans="1:8" s="62" customFormat="1" ht="15">
      <c r="A18" s="68"/>
      <c r="B18" s="68"/>
      <c r="C18" s="68"/>
      <c r="D18" s="68"/>
      <c r="E18" s="68"/>
      <c r="F18" s="68"/>
      <c r="G18" s="68"/>
      <c r="H18" s="68"/>
    </row>
    <row r="19" spans="1:8" s="62" customFormat="1" ht="15">
      <c r="A19" s="68"/>
      <c r="B19" s="68"/>
      <c r="C19" s="68"/>
      <c r="D19" s="68"/>
      <c r="E19" s="68"/>
      <c r="F19" s="68"/>
      <c r="G19" s="68"/>
      <c r="H19" s="68"/>
    </row>
    <row r="20" spans="1:8" s="62" customFormat="1" ht="15">
      <c r="A20" s="68"/>
      <c r="B20" s="68"/>
      <c r="C20" s="68"/>
      <c r="D20" s="68"/>
      <c r="E20" s="68"/>
      <c r="F20" s="68"/>
      <c r="G20" s="68"/>
      <c r="H20" s="68"/>
    </row>
  </sheetData>
  <sheetProtection/>
  <mergeCells count="1">
    <mergeCell ref="A1:H2"/>
  </mergeCells>
  <printOption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dimension ref="A1:F26"/>
  <sheetViews>
    <sheetView tabSelected="1" zoomScale="125" zoomScaleNormal="125" workbookViewId="0" topLeftCell="A1">
      <selection activeCell="C16" sqref="C16"/>
    </sheetView>
  </sheetViews>
  <sheetFormatPr defaultColWidth="11.00390625" defaultRowHeight="12.75"/>
  <cols>
    <col min="1" max="1" width="31.00390625" style="69" customWidth="1"/>
    <col min="2" max="2" width="13.28125" style="69" customWidth="1"/>
    <col min="3" max="3" width="14.00390625" style="69" customWidth="1"/>
    <col min="4" max="4" width="19.00390625" style="69" customWidth="1"/>
    <col min="5" max="16384" width="11.00390625" style="69" customWidth="1"/>
  </cols>
  <sheetData>
    <row r="1" spans="1:2" s="71" customFormat="1" ht="15">
      <c r="A1" s="70" t="s">
        <v>292</v>
      </c>
      <c r="B1" s="70"/>
    </row>
    <row r="2" spans="1:2" s="71" customFormat="1" ht="15">
      <c r="A2" s="152" t="s">
        <v>286</v>
      </c>
      <c r="B2" s="153"/>
    </row>
    <row r="3" ht="18">
      <c r="A3" s="72"/>
    </row>
    <row r="4" spans="1:4" ht="36.75">
      <c r="A4" s="73" t="s">
        <v>283</v>
      </c>
      <c r="B4" s="78" t="s">
        <v>311</v>
      </c>
      <c r="C4" s="74" t="s">
        <v>284</v>
      </c>
      <c r="D4" s="124" t="s">
        <v>314</v>
      </c>
    </row>
    <row r="5" spans="1:4" ht="15">
      <c r="A5" s="111" t="s">
        <v>304</v>
      </c>
      <c r="B5" s="112">
        <v>135</v>
      </c>
      <c r="C5" s="117">
        <f>B5/372</f>
        <v>0.3629032258064516</v>
      </c>
      <c r="D5" s="121" t="s">
        <v>315</v>
      </c>
    </row>
    <row r="6" spans="1:4" ht="15">
      <c r="A6" s="109" t="s">
        <v>305</v>
      </c>
      <c r="B6" s="113">
        <v>368</v>
      </c>
      <c r="C6" s="118">
        <f>B6/452</f>
        <v>0.8141592920353983</v>
      </c>
      <c r="D6" s="122" t="s">
        <v>315</v>
      </c>
    </row>
    <row r="7" spans="1:4" ht="15">
      <c r="A7" s="110" t="s">
        <v>306</v>
      </c>
      <c r="B7" s="114">
        <v>567</v>
      </c>
      <c r="C7" s="119">
        <f>B7/2786</f>
        <v>0.20351758793969849</v>
      </c>
      <c r="D7" s="123" t="s">
        <v>315</v>
      </c>
    </row>
    <row r="8" spans="1:4" ht="15">
      <c r="A8" s="108" t="s">
        <v>288</v>
      </c>
      <c r="B8" s="115">
        <v>628</v>
      </c>
      <c r="C8" s="118">
        <f>B8/676</f>
        <v>0.9289940828402367</v>
      </c>
      <c r="D8" s="122" t="s">
        <v>315</v>
      </c>
    </row>
    <row r="9" spans="1:4" ht="15">
      <c r="A9" s="75" t="s">
        <v>287</v>
      </c>
      <c r="B9" s="116">
        <v>80</v>
      </c>
      <c r="C9" s="119">
        <f>B9/263</f>
        <v>0.3041825095057034</v>
      </c>
      <c r="D9" s="123" t="s">
        <v>315</v>
      </c>
    </row>
    <row r="10" spans="1:4" ht="15">
      <c r="A10" s="108" t="s">
        <v>289</v>
      </c>
      <c r="B10" s="115">
        <v>592</v>
      </c>
      <c r="C10" s="118">
        <f>B10/610</f>
        <v>0.9704918032786886</v>
      </c>
      <c r="D10" s="122" t="s">
        <v>315</v>
      </c>
    </row>
    <row r="11" spans="1:4" ht="15">
      <c r="A11" s="75" t="s">
        <v>307</v>
      </c>
      <c r="B11" s="116">
        <v>420</v>
      </c>
      <c r="C11" s="119">
        <f>B11/496</f>
        <v>0.8467741935483871</v>
      </c>
      <c r="D11" s="123"/>
    </row>
    <row r="12" spans="1:4" ht="15">
      <c r="A12" s="108" t="s">
        <v>290</v>
      </c>
      <c r="B12" s="115">
        <v>51</v>
      </c>
      <c r="C12" s="118">
        <f>B12/160</f>
        <v>0.31875</v>
      </c>
      <c r="D12" s="122"/>
    </row>
    <row r="13" spans="1:4" ht="15">
      <c r="A13" s="75" t="s">
        <v>308</v>
      </c>
      <c r="B13" s="116">
        <v>208</v>
      </c>
      <c r="C13" s="119">
        <f>B13/508</f>
        <v>0.4094488188976378</v>
      </c>
      <c r="D13" s="123" t="s">
        <v>315</v>
      </c>
    </row>
    <row r="14" spans="1:4" ht="15">
      <c r="A14" s="108" t="s">
        <v>310</v>
      </c>
      <c r="B14" s="115">
        <v>301</v>
      </c>
      <c r="C14" s="118">
        <f>B14/536</f>
        <v>0.5615671641791045</v>
      </c>
      <c r="D14" s="122" t="s">
        <v>315</v>
      </c>
    </row>
    <row r="15" spans="1:4" ht="15">
      <c r="A15" s="75" t="s">
        <v>291</v>
      </c>
      <c r="B15" s="116">
        <v>164</v>
      </c>
      <c r="C15" s="119">
        <f>B15/218</f>
        <v>0.7522935779816514</v>
      </c>
      <c r="D15" s="123" t="s">
        <v>315</v>
      </c>
    </row>
    <row r="16" spans="1:4" ht="15">
      <c r="A16" s="108" t="s">
        <v>312</v>
      </c>
      <c r="B16" s="115">
        <v>106</v>
      </c>
      <c r="C16" s="118">
        <v>0.33</v>
      </c>
      <c r="D16" s="122"/>
    </row>
    <row r="17" spans="1:4" ht="15">
      <c r="A17" s="75" t="s">
        <v>309</v>
      </c>
      <c r="B17" s="116">
        <v>382</v>
      </c>
      <c r="C17" s="119">
        <f>B17/479</f>
        <v>0.7974947807933194</v>
      </c>
      <c r="D17" s="123" t="s">
        <v>315</v>
      </c>
    </row>
    <row r="18" spans="1:4" ht="15">
      <c r="A18" s="108" t="s">
        <v>293</v>
      </c>
      <c r="B18" s="115">
        <v>354</v>
      </c>
      <c r="C18" s="118">
        <f>B18/450</f>
        <v>0.7866666666666666</v>
      </c>
      <c r="D18" s="142" t="s">
        <v>315</v>
      </c>
    </row>
    <row r="19" spans="1:4" ht="15">
      <c r="A19" s="75" t="s">
        <v>294</v>
      </c>
      <c r="B19" s="116">
        <v>98</v>
      </c>
      <c r="C19" s="119">
        <f>B19/336</f>
        <v>0.2916666666666667</v>
      </c>
      <c r="D19" s="143"/>
    </row>
    <row r="20" spans="1:4" ht="15">
      <c r="A20" s="144" t="s">
        <v>5</v>
      </c>
      <c r="B20" s="145">
        <f>SUM(B5:B19)</f>
        <v>4454</v>
      </c>
      <c r="C20" s="146"/>
      <c r="D20" s="147"/>
    </row>
    <row r="21" spans="1:6" ht="15" customHeight="1">
      <c r="A21" s="150" t="s">
        <v>303</v>
      </c>
      <c r="B21" s="150"/>
      <c r="C21" s="150"/>
      <c r="D21" s="76"/>
      <c r="E21" s="76"/>
      <c r="F21" s="76"/>
    </row>
    <row r="22" spans="1:6" ht="10.5" customHeight="1">
      <c r="A22" s="151"/>
      <c r="B22" s="151"/>
      <c r="C22" s="151"/>
      <c r="D22" s="76"/>
      <c r="E22" s="76"/>
      <c r="F22" s="76"/>
    </row>
    <row r="23" spans="1:3" ht="13.5" customHeight="1">
      <c r="A23" s="151"/>
      <c r="B23" s="151"/>
      <c r="C23" s="151"/>
    </row>
    <row r="24" spans="1:3" ht="15">
      <c r="A24" s="120" t="s">
        <v>313</v>
      </c>
      <c r="B24" s="120"/>
      <c r="C24" s="120"/>
    </row>
    <row r="25" spans="1:3" ht="15">
      <c r="A25" s="77"/>
      <c r="B25" s="77"/>
      <c r="C25" s="77"/>
    </row>
    <row r="26" spans="1:3" ht="15">
      <c r="A26" s="77"/>
      <c r="B26" s="77"/>
      <c r="C26" s="77"/>
    </row>
  </sheetData>
  <sheetProtection/>
  <mergeCells count="2">
    <mergeCell ref="A21:C23"/>
    <mergeCell ref="A2:B2"/>
  </mergeCells>
  <printOptions/>
  <pageMargins left="0.75" right="0.75" top="1" bottom="1" header="0.5" footer="0.5"/>
  <pageSetup orientation="landscape"/>
  <headerFooter alignWithMargins="0">
    <oddFooter>&amp;C&amp;"Arial,Regular"&amp;8Page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F823"/>
  <sheetViews>
    <sheetView zoomScale="125" zoomScaleNormal="125" workbookViewId="0" topLeftCell="A1">
      <pane ySplit="4" topLeftCell="BM5" activePane="bottomLeft" state="frozen"/>
      <selection pane="topLeft" activeCell="A1" sqref="A1"/>
      <selection pane="bottomLeft" activeCell="A1" sqref="A1:F1"/>
    </sheetView>
  </sheetViews>
  <sheetFormatPr defaultColWidth="11.57421875" defaultRowHeight="12.75"/>
  <cols>
    <col min="1" max="1" width="26.28125" style="99" customWidth="1"/>
    <col min="2" max="2" width="25.421875" style="96" customWidth="1"/>
    <col min="3" max="6" width="9.28125" style="0" customWidth="1"/>
    <col min="7" max="16384" width="11.421875" style="0" customWidth="1"/>
  </cols>
  <sheetData>
    <row r="1" spans="1:6" s="1" customFormat="1" ht="16.5" customHeight="1">
      <c r="A1" s="154" t="s">
        <v>292</v>
      </c>
      <c r="B1" s="154"/>
      <c r="C1" s="154"/>
      <c r="D1" s="154"/>
      <c r="E1" s="154"/>
      <c r="F1" s="154"/>
    </row>
    <row r="2" spans="1:6" ht="15" customHeight="1">
      <c r="A2" s="155" t="s">
        <v>333</v>
      </c>
      <c r="B2" s="155"/>
      <c r="C2" s="155"/>
      <c r="D2" s="155"/>
      <c r="E2" s="155"/>
      <c r="F2" s="155"/>
    </row>
    <row r="3" spans="1:2" s="2" customFormat="1" ht="6.75" customHeight="1">
      <c r="A3" s="97"/>
      <c r="B3" s="81"/>
    </row>
    <row r="4" spans="1:6" s="3" customFormat="1" ht="15.75" customHeight="1">
      <c r="A4" s="98"/>
      <c r="B4" s="82"/>
      <c r="C4" s="156" t="s">
        <v>332</v>
      </c>
      <c r="D4" s="157"/>
      <c r="E4" s="156" t="s">
        <v>134</v>
      </c>
      <c r="F4" s="157"/>
    </row>
    <row r="5" spans="1:6" ht="39.75" customHeight="1">
      <c r="A5" s="161" t="s">
        <v>300</v>
      </c>
      <c r="B5" s="162"/>
      <c r="C5" s="162"/>
      <c r="D5" s="162"/>
      <c r="E5" s="162"/>
      <c r="F5" s="163"/>
    </row>
    <row r="6" spans="1:6" ht="15" customHeight="1">
      <c r="A6" s="158" t="s">
        <v>135</v>
      </c>
      <c r="B6" s="83" t="s">
        <v>0</v>
      </c>
      <c r="C6" s="5">
        <v>1</v>
      </c>
      <c r="D6" s="6">
        <v>0.002</v>
      </c>
      <c r="E6" s="4">
        <v>23</v>
      </c>
      <c r="F6" s="7">
        <v>0.006</v>
      </c>
    </row>
    <row r="7" spans="1:6" ht="15" customHeight="1">
      <c r="A7" s="159"/>
      <c r="B7" s="84" t="s">
        <v>1</v>
      </c>
      <c r="C7" s="9">
        <v>2</v>
      </c>
      <c r="D7" s="10">
        <v>0.005</v>
      </c>
      <c r="E7" s="8">
        <v>64</v>
      </c>
      <c r="F7" s="11">
        <v>0.016</v>
      </c>
    </row>
    <row r="8" spans="1:6" ht="15" customHeight="1">
      <c r="A8" s="159"/>
      <c r="B8" s="84" t="s">
        <v>2</v>
      </c>
      <c r="C8" s="9">
        <v>15</v>
      </c>
      <c r="D8" s="10">
        <v>0.036</v>
      </c>
      <c r="E8" s="8">
        <v>204</v>
      </c>
      <c r="F8" s="11">
        <v>0.051</v>
      </c>
    </row>
    <row r="9" spans="1:6" ht="15" customHeight="1">
      <c r="A9" s="159"/>
      <c r="B9" s="84" t="s">
        <v>3</v>
      </c>
      <c r="C9" s="9">
        <v>204</v>
      </c>
      <c r="D9" s="10">
        <v>0.487</v>
      </c>
      <c r="E9" s="8">
        <v>1889</v>
      </c>
      <c r="F9" s="11">
        <v>0.47</v>
      </c>
    </row>
    <row r="10" spans="1:6" ht="15" customHeight="1">
      <c r="A10" s="159"/>
      <c r="B10" s="84" t="s">
        <v>4</v>
      </c>
      <c r="C10" s="9">
        <v>197</v>
      </c>
      <c r="D10" s="10">
        <v>0.47</v>
      </c>
      <c r="E10" s="8">
        <v>1842</v>
      </c>
      <c r="F10" s="11">
        <v>0.458</v>
      </c>
    </row>
    <row r="11" spans="1:6" ht="15" customHeight="1">
      <c r="A11" s="160"/>
      <c r="B11" s="85" t="s">
        <v>5</v>
      </c>
      <c r="C11" s="12">
        <v>419</v>
      </c>
      <c r="D11" s="10">
        <v>1</v>
      </c>
      <c r="E11" s="14">
        <v>4022</v>
      </c>
      <c r="F11" s="11">
        <v>1</v>
      </c>
    </row>
    <row r="12" spans="1:6" ht="15" customHeight="1">
      <c r="A12" s="158" t="s">
        <v>136</v>
      </c>
      <c r="B12" s="83" t="s">
        <v>0</v>
      </c>
      <c r="C12" s="5">
        <v>2</v>
      </c>
      <c r="D12" s="6">
        <v>0.005</v>
      </c>
      <c r="E12" s="4">
        <v>42</v>
      </c>
      <c r="F12" s="7">
        <v>0.01</v>
      </c>
    </row>
    <row r="13" spans="1:6" ht="15" customHeight="1">
      <c r="A13" s="159"/>
      <c r="B13" s="84" t="s">
        <v>1</v>
      </c>
      <c r="C13" s="9">
        <v>3</v>
      </c>
      <c r="D13" s="10">
        <v>0.007</v>
      </c>
      <c r="E13" s="8">
        <v>176</v>
      </c>
      <c r="F13" s="11">
        <v>0.044</v>
      </c>
    </row>
    <row r="14" spans="1:6" ht="15" customHeight="1">
      <c r="A14" s="159"/>
      <c r="B14" s="84" t="s">
        <v>2</v>
      </c>
      <c r="C14" s="9">
        <v>43</v>
      </c>
      <c r="D14" s="10">
        <v>0.103</v>
      </c>
      <c r="E14" s="8">
        <v>638</v>
      </c>
      <c r="F14" s="11">
        <v>0.159</v>
      </c>
    </row>
    <row r="15" spans="1:6" ht="15" customHeight="1">
      <c r="A15" s="159"/>
      <c r="B15" s="84" t="s">
        <v>3</v>
      </c>
      <c r="C15" s="9">
        <v>214</v>
      </c>
      <c r="D15" s="10">
        <v>0.514</v>
      </c>
      <c r="E15" s="8">
        <v>1836</v>
      </c>
      <c r="F15" s="11">
        <v>0.457</v>
      </c>
    </row>
    <row r="16" spans="1:6" ht="15" customHeight="1">
      <c r="A16" s="159"/>
      <c r="B16" s="84" t="s">
        <v>4</v>
      </c>
      <c r="C16" s="9">
        <v>154</v>
      </c>
      <c r="D16" s="10">
        <v>0.37</v>
      </c>
      <c r="E16" s="8">
        <v>1322</v>
      </c>
      <c r="F16" s="11">
        <v>0.329</v>
      </c>
    </row>
    <row r="17" spans="1:6" ht="15" customHeight="1">
      <c r="A17" s="160"/>
      <c r="B17" s="85" t="s">
        <v>5</v>
      </c>
      <c r="C17" s="12">
        <v>416</v>
      </c>
      <c r="D17" s="10">
        <v>1</v>
      </c>
      <c r="E17" s="14">
        <v>4014</v>
      </c>
      <c r="F17" s="11">
        <v>1</v>
      </c>
    </row>
    <row r="18" spans="1:6" ht="15" customHeight="1">
      <c r="A18" s="158" t="s">
        <v>137</v>
      </c>
      <c r="B18" s="83" t="s">
        <v>0</v>
      </c>
      <c r="C18" s="5">
        <v>1</v>
      </c>
      <c r="D18" s="6">
        <v>0.002</v>
      </c>
      <c r="E18" s="4">
        <v>25</v>
      </c>
      <c r="F18" s="7">
        <v>0.006</v>
      </c>
    </row>
    <row r="19" spans="1:6" ht="15" customHeight="1">
      <c r="A19" s="159"/>
      <c r="B19" s="84" t="s">
        <v>1</v>
      </c>
      <c r="C19" s="9">
        <v>10</v>
      </c>
      <c r="D19" s="10">
        <v>0.024</v>
      </c>
      <c r="E19" s="8">
        <v>122</v>
      </c>
      <c r="F19" s="11">
        <v>0.03</v>
      </c>
    </row>
    <row r="20" spans="1:6" ht="15" customHeight="1">
      <c r="A20" s="159"/>
      <c r="B20" s="84" t="s">
        <v>2</v>
      </c>
      <c r="C20" s="9">
        <v>57</v>
      </c>
      <c r="D20" s="10">
        <v>0.138</v>
      </c>
      <c r="E20" s="8">
        <v>562</v>
      </c>
      <c r="F20" s="11">
        <v>0.14</v>
      </c>
    </row>
    <row r="21" spans="1:6" ht="15" customHeight="1">
      <c r="A21" s="159"/>
      <c r="B21" s="84" t="s">
        <v>3</v>
      </c>
      <c r="C21" s="9">
        <v>240</v>
      </c>
      <c r="D21" s="10">
        <v>0.58</v>
      </c>
      <c r="E21" s="8">
        <v>2254</v>
      </c>
      <c r="F21" s="11">
        <v>0.562</v>
      </c>
    </row>
    <row r="22" spans="1:6" ht="15" customHeight="1">
      <c r="A22" s="159"/>
      <c r="B22" s="84" t="s">
        <v>4</v>
      </c>
      <c r="C22" s="9">
        <v>106</v>
      </c>
      <c r="D22" s="10">
        <v>0.256</v>
      </c>
      <c r="E22" s="8">
        <v>1046</v>
      </c>
      <c r="F22" s="11">
        <v>0.261</v>
      </c>
    </row>
    <row r="23" spans="1:6" ht="15" customHeight="1">
      <c r="A23" s="160"/>
      <c r="B23" s="85" t="s">
        <v>5</v>
      </c>
      <c r="C23" s="12">
        <v>414</v>
      </c>
      <c r="D23" s="10">
        <v>1</v>
      </c>
      <c r="E23" s="14">
        <v>4009</v>
      </c>
      <c r="F23" s="11">
        <v>1</v>
      </c>
    </row>
    <row r="24" spans="1:6" ht="15" customHeight="1">
      <c r="A24" s="158" t="s">
        <v>138</v>
      </c>
      <c r="B24" s="83" t="s">
        <v>0</v>
      </c>
      <c r="C24" s="5">
        <v>1</v>
      </c>
      <c r="D24" s="6">
        <v>0.002</v>
      </c>
      <c r="E24" s="4">
        <v>29</v>
      </c>
      <c r="F24" s="7">
        <v>0.007</v>
      </c>
    </row>
    <row r="25" spans="1:6" ht="15" customHeight="1">
      <c r="A25" s="159"/>
      <c r="B25" s="84" t="s">
        <v>1</v>
      </c>
      <c r="C25" s="9">
        <v>1</v>
      </c>
      <c r="D25" s="10">
        <v>0.002</v>
      </c>
      <c r="E25" s="8">
        <v>84</v>
      </c>
      <c r="F25" s="11">
        <v>0.021</v>
      </c>
    </row>
    <row r="26" spans="1:6" ht="15" customHeight="1">
      <c r="A26" s="159"/>
      <c r="B26" s="84" t="s">
        <v>2</v>
      </c>
      <c r="C26" s="9">
        <v>22</v>
      </c>
      <c r="D26" s="10">
        <v>0.053</v>
      </c>
      <c r="E26" s="8">
        <v>364</v>
      </c>
      <c r="F26" s="11">
        <v>0.091</v>
      </c>
    </row>
    <row r="27" spans="1:6" ht="15" customHeight="1">
      <c r="A27" s="159"/>
      <c r="B27" s="84" t="s">
        <v>3</v>
      </c>
      <c r="C27" s="9">
        <v>187</v>
      </c>
      <c r="D27" s="10">
        <v>0.45</v>
      </c>
      <c r="E27" s="8">
        <v>1722</v>
      </c>
      <c r="F27" s="11">
        <v>0.429</v>
      </c>
    </row>
    <row r="28" spans="1:6" ht="15" customHeight="1">
      <c r="A28" s="159"/>
      <c r="B28" s="84" t="s">
        <v>4</v>
      </c>
      <c r="C28" s="9">
        <v>205</v>
      </c>
      <c r="D28" s="10">
        <v>0.493</v>
      </c>
      <c r="E28" s="8">
        <v>1812</v>
      </c>
      <c r="F28" s="11">
        <v>0.452</v>
      </c>
    </row>
    <row r="29" spans="1:6" ht="15" customHeight="1">
      <c r="A29" s="160"/>
      <c r="B29" s="85" t="s">
        <v>5</v>
      </c>
      <c r="C29" s="12">
        <v>416</v>
      </c>
      <c r="D29" s="10">
        <v>1</v>
      </c>
      <c r="E29" s="14">
        <v>4011</v>
      </c>
      <c r="F29" s="11">
        <v>1</v>
      </c>
    </row>
    <row r="30" spans="1:6" ht="27.75" customHeight="1">
      <c r="A30" s="161" t="s">
        <v>139</v>
      </c>
      <c r="B30" s="162"/>
      <c r="C30" s="162"/>
      <c r="D30" s="162"/>
      <c r="E30" s="162"/>
      <c r="F30" s="163"/>
    </row>
    <row r="31" spans="1:6" ht="15" customHeight="1">
      <c r="A31" s="164" t="s">
        <v>141</v>
      </c>
      <c r="B31" s="83" t="s">
        <v>0</v>
      </c>
      <c r="C31" s="5">
        <v>2</v>
      </c>
      <c r="D31" s="6">
        <v>0.005</v>
      </c>
      <c r="E31" s="4">
        <v>33</v>
      </c>
      <c r="F31" s="7">
        <v>0.008</v>
      </c>
    </row>
    <row r="32" spans="1:6" ht="15" customHeight="1">
      <c r="A32" s="159"/>
      <c r="B32" s="84" t="s">
        <v>1</v>
      </c>
      <c r="C32" s="9">
        <v>4</v>
      </c>
      <c r="D32" s="10">
        <v>0.01</v>
      </c>
      <c r="E32" s="8">
        <v>123</v>
      </c>
      <c r="F32" s="11">
        <v>0.031</v>
      </c>
    </row>
    <row r="33" spans="1:6" ht="15" customHeight="1">
      <c r="A33" s="159"/>
      <c r="B33" s="84" t="s">
        <v>2</v>
      </c>
      <c r="C33" s="9">
        <v>37</v>
      </c>
      <c r="D33" s="10">
        <v>0.089</v>
      </c>
      <c r="E33" s="8">
        <v>671</v>
      </c>
      <c r="F33" s="11">
        <v>0.168</v>
      </c>
    </row>
    <row r="34" spans="1:6" ht="15" customHeight="1">
      <c r="A34" s="159"/>
      <c r="B34" s="84" t="s">
        <v>3</v>
      </c>
      <c r="C34" s="9">
        <v>201</v>
      </c>
      <c r="D34" s="10">
        <v>0.484</v>
      </c>
      <c r="E34" s="8">
        <v>1783</v>
      </c>
      <c r="F34" s="11">
        <v>0.447</v>
      </c>
    </row>
    <row r="35" spans="1:6" ht="15" customHeight="1">
      <c r="A35" s="159"/>
      <c r="B35" s="84" t="s">
        <v>4</v>
      </c>
      <c r="C35" s="9">
        <v>171</v>
      </c>
      <c r="D35" s="10">
        <v>0.412</v>
      </c>
      <c r="E35" s="8">
        <v>1383</v>
      </c>
      <c r="F35" s="11">
        <v>0.346</v>
      </c>
    </row>
    <row r="36" spans="1:6" ht="15" customHeight="1">
      <c r="A36" s="160"/>
      <c r="B36" s="85" t="s">
        <v>5</v>
      </c>
      <c r="C36" s="12">
        <v>415</v>
      </c>
      <c r="D36" s="10">
        <v>1</v>
      </c>
      <c r="E36" s="14">
        <v>3993</v>
      </c>
      <c r="F36" s="11">
        <v>1</v>
      </c>
    </row>
    <row r="37" spans="1:6" ht="15" customHeight="1">
      <c r="A37" s="165" t="s">
        <v>142</v>
      </c>
      <c r="B37" s="83" t="s">
        <v>0</v>
      </c>
      <c r="C37" s="5">
        <v>2</v>
      </c>
      <c r="D37" s="6">
        <v>0.005</v>
      </c>
      <c r="E37" s="4">
        <v>33</v>
      </c>
      <c r="F37" s="7">
        <v>0.008</v>
      </c>
    </row>
    <row r="38" spans="1:6" ht="15" customHeight="1">
      <c r="A38" s="166"/>
      <c r="B38" s="84" t="s">
        <v>1</v>
      </c>
      <c r="C38" s="9">
        <v>1</v>
      </c>
      <c r="D38" s="10">
        <v>0.002</v>
      </c>
      <c r="E38" s="8">
        <v>122</v>
      </c>
      <c r="F38" s="11">
        <v>0.031</v>
      </c>
    </row>
    <row r="39" spans="1:6" ht="15" customHeight="1">
      <c r="A39" s="166"/>
      <c r="B39" s="84" t="s">
        <v>2</v>
      </c>
      <c r="C39" s="9">
        <v>39</v>
      </c>
      <c r="D39" s="10">
        <v>0.094</v>
      </c>
      <c r="E39" s="8">
        <v>597</v>
      </c>
      <c r="F39" s="11">
        <v>0.15</v>
      </c>
    </row>
    <row r="40" spans="1:6" ht="15" customHeight="1">
      <c r="A40" s="166"/>
      <c r="B40" s="84" t="s">
        <v>3</v>
      </c>
      <c r="C40" s="9">
        <v>198</v>
      </c>
      <c r="D40" s="10">
        <v>0.477</v>
      </c>
      <c r="E40" s="8">
        <v>1794</v>
      </c>
      <c r="F40" s="11">
        <v>0.45</v>
      </c>
    </row>
    <row r="41" spans="1:6" ht="15" customHeight="1">
      <c r="A41" s="166"/>
      <c r="B41" s="84" t="s">
        <v>4</v>
      </c>
      <c r="C41" s="9">
        <v>175</v>
      </c>
      <c r="D41" s="10">
        <v>0.422</v>
      </c>
      <c r="E41" s="8">
        <v>1445</v>
      </c>
      <c r="F41" s="11">
        <v>0.362</v>
      </c>
    </row>
    <row r="42" spans="1:6" ht="15" customHeight="1">
      <c r="A42" s="167"/>
      <c r="B42" s="85" t="s">
        <v>5</v>
      </c>
      <c r="C42" s="12">
        <v>415</v>
      </c>
      <c r="D42" s="106">
        <v>1</v>
      </c>
      <c r="E42" s="14">
        <v>3991</v>
      </c>
      <c r="F42" s="107">
        <v>1</v>
      </c>
    </row>
    <row r="43" spans="1:6" ht="27" customHeight="1">
      <c r="A43" s="161" t="s">
        <v>145</v>
      </c>
      <c r="B43" s="168"/>
      <c r="C43" s="168"/>
      <c r="D43" s="168"/>
      <c r="E43" s="168"/>
      <c r="F43" s="169"/>
    </row>
    <row r="44" spans="1:6" ht="15" customHeight="1">
      <c r="A44" s="164" t="s">
        <v>143</v>
      </c>
      <c r="B44" s="83" t="s">
        <v>0</v>
      </c>
      <c r="C44" s="5">
        <v>1</v>
      </c>
      <c r="D44" s="6">
        <v>0.002</v>
      </c>
      <c r="E44" s="4">
        <v>49</v>
      </c>
      <c r="F44" s="7">
        <v>0.012</v>
      </c>
    </row>
    <row r="45" spans="1:6" ht="15" customHeight="1">
      <c r="A45" s="159"/>
      <c r="B45" s="84" t="s">
        <v>1</v>
      </c>
      <c r="C45" s="9">
        <v>15</v>
      </c>
      <c r="D45" s="10">
        <v>0.036</v>
      </c>
      <c r="E45" s="8">
        <v>219</v>
      </c>
      <c r="F45" s="11">
        <v>0.055</v>
      </c>
    </row>
    <row r="46" spans="1:6" ht="15" customHeight="1">
      <c r="A46" s="159"/>
      <c r="B46" s="84" t="s">
        <v>2</v>
      </c>
      <c r="C46" s="9">
        <v>66</v>
      </c>
      <c r="D46" s="10">
        <v>0.159</v>
      </c>
      <c r="E46" s="8">
        <v>978</v>
      </c>
      <c r="F46" s="11">
        <v>0.245</v>
      </c>
    </row>
    <row r="47" spans="1:6" ht="15" customHeight="1">
      <c r="A47" s="159"/>
      <c r="B47" s="84" t="s">
        <v>3</v>
      </c>
      <c r="C47" s="9">
        <v>173</v>
      </c>
      <c r="D47" s="10">
        <v>0.418</v>
      </c>
      <c r="E47" s="8">
        <v>1504</v>
      </c>
      <c r="F47" s="11">
        <v>0.377</v>
      </c>
    </row>
    <row r="48" spans="1:6" ht="15" customHeight="1">
      <c r="A48" s="159"/>
      <c r="B48" s="84" t="s">
        <v>4</v>
      </c>
      <c r="C48" s="9">
        <v>159</v>
      </c>
      <c r="D48" s="10">
        <v>0.384</v>
      </c>
      <c r="E48" s="8">
        <v>1238</v>
      </c>
      <c r="F48" s="11">
        <v>0.31</v>
      </c>
    </row>
    <row r="49" spans="1:6" ht="15" customHeight="1">
      <c r="A49" s="160"/>
      <c r="B49" s="85" t="s">
        <v>5</v>
      </c>
      <c r="C49" s="12">
        <v>414</v>
      </c>
      <c r="D49" s="10">
        <v>1</v>
      </c>
      <c r="E49" s="14">
        <v>3988</v>
      </c>
      <c r="F49" s="11">
        <v>1</v>
      </c>
    </row>
    <row r="50" spans="1:6" ht="15" customHeight="1">
      <c r="A50" s="158" t="s">
        <v>140</v>
      </c>
      <c r="B50" s="83" t="s">
        <v>0</v>
      </c>
      <c r="C50" s="5">
        <v>1</v>
      </c>
      <c r="D50" s="6">
        <v>0.002</v>
      </c>
      <c r="E50" s="4">
        <v>103</v>
      </c>
      <c r="F50" s="7">
        <v>0.026</v>
      </c>
    </row>
    <row r="51" spans="1:6" ht="15" customHeight="1">
      <c r="A51" s="159"/>
      <c r="B51" s="84" t="s">
        <v>1</v>
      </c>
      <c r="C51" s="9">
        <v>15</v>
      </c>
      <c r="D51" s="10">
        <v>0.036</v>
      </c>
      <c r="E51" s="8">
        <v>274</v>
      </c>
      <c r="F51" s="11">
        <v>0.069</v>
      </c>
    </row>
    <row r="52" spans="1:6" ht="15" customHeight="1">
      <c r="A52" s="159"/>
      <c r="B52" s="84" t="s">
        <v>2</v>
      </c>
      <c r="C52" s="9">
        <v>40</v>
      </c>
      <c r="D52" s="10">
        <v>0.096</v>
      </c>
      <c r="E52" s="8">
        <v>530</v>
      </c>
      <c r="F52" s="11">
        <v>0.133</v>
      </c>
    </row>
    <row r="53" spans="1:6" ht="15" customHeight="1">
      <c r="A53" s="159"/>
      <c r="B53" s="84" t="s">
        <v>3</v>
      </c>
      <c r="C53" s="9">
        <v>153</v>
      </c>
      <c r="D53" s="10">
        <v>0.369</v>
      </c>
      <c r="E53" s="8">
        <v>1266</v>
      </c>
      <c r="F53" s="11">
        <v>0.318</v>
      </c>
    </row>
    <row r="54" spans="1:6" ht="15" customHeight="1">
      <c r="A54" s="159"/>
      <c r="B54" s="84" t="s">
        <v>4</v>
      </c>
      <c r="C54" s="9">
        <v>206</v>
      </c>
      <c r="D54" s="10">
        <v>0.496</v>
      </c>
      <c r="E54" s="8">
        <v>1814</v>
      </c>
      <c r="F54" s="11">
        <v>0.455</v>
      </c>
    </row>
    <row r="55" spans="1:6" ht="15" customHeight="1">
      <c r="A55" s="160"/>
      <c r="B55" s="85" t="s">
        <v>5</v>
      </c>
      <c r="C55" s="12">
        <v>415</v>
      </c>
      <c r="D55" s="10">
        <v>1</v>
      </c>
      <c r="E55" s="14">
        <v>3987</v>
      </c>
      <c r="F55" s="11">
        <v>1</v>
      </c>
    </row>
    <row r="56" spans="1:6" ht="15" customHeight="1">
      <c r="A56" s="164" t="s">
        <v>144</v>
      </c>
      <c r="B56" s="83" t="s">
        <v>0</v>
      </c>
      <c r="C56" s="5">
        <v>2</v>
      </c>
      <c r="D56" s="6">
        <v>0.005</v>
      </c>
      <c r="E56" s="4">
        <v>53</v>
      </c>
      <c r="F56" s="7">
        <v>0.013</v>
      </c>
    </row>
    <row r="57" spans="1:6" ht="15" customHeight="1">
      <c r="A57" s="159"/>
      <c r="B57" s="84" t="s">
        <v>1</v>
      </c>
      <c r="C57" s="9">
        <v>9</v>
      </c>
      <c r="D57" s="10">
        <v>0.022</v>
      </c>
      <c r="E57" s="8">
        <v>261</v>
      </c>
      <c r="F57" s="11">
        <v>0.065</v>
      </c>
    </row>
    <row r="58" spans="1:6" ht="15" customHeight="1">
      <c r="A58" s="159"/>
      <c r="B58" s="84" t="s">
        <v>2</v>
      </c>
      <c r="C58" s="9">
        <v>38</v>
      </c>
      <c r="D58" s="10">
        <v>0.092</v>
      </c>
      <c r="E58" s="8">
        <v>650</v>
      </c>
      <c r="F58" s="11">
        <v>0.163</v>
      </c>
    </row>
    <row r="59" spans="1:6" ht="15" customHeight="1">
      <c r="A59" s="159"/>
      <c r="B59" s="84" t="s">
        <v>3</v>
      </c>
      <c r="C59" s="9">
        <v>195</v>
      </c>
      <c r="D59" s="10">
        <v>0.471</v>
      </c>
      <c r="E59" s="8">
        <v>1634</v>
      </c>
      <c r="F59" s="11">
        <v>0.41</v>
      </c>
    </row>
    <row r="60" spans="1:6" ht="15" customHeight="1">
      <c r="A60" s="159"/>
      <c r="B60" s="84" t="s">
        <v>4</v>
      </c>
      <c r="C60" s="9">
        <v>170</v>
      </c>
      <c r="D60" s="10">
        <v>0.411</v>
      </c>
      <c r="E60" s="8">
        <v>1388</v>
      </c>
      <c r="F60" s="11">
        <v>0.348</v>
      </c>
    </row>
    <row r="61" spans="1:6" ht="15" customHeight="1">
      <c r="A61" s="160"/>
      <c r="B61" s="85" t="s">
        <v>5</v>
      </c>
      <c r="C61" s="12">
        <v>414</v>
      </c>
      <c r="D61" s="10">
        <v>1</v>
      </c>
      <c r="E61" s="14">
        <v>3986</v>
      </c>
      <c r="F61" s="11">
        <v>1</v>
      </c>
    </row>
    <row r="62" spans="1:6" ht="27" customHeight="1">
      <c r="A62" s="161" t="s">
        <v>151</v>
      </c>
      <c r="B62" s="162"/>
      <c r="C62" s="162"/>
      <c r="D62" s="162"/>
      <c r="E62" s="162"/>
      <c r="F62" s="163"/>
    </row>
    <row r="63" spans="1:6" ht="15" customHeight="1">
      <c r="A63" s="158" t="s">
        <v>146</v>
      </c>
      <c r="B63" s="83" t="s">
        <v>6</v>
      </c>
      <c r="C63" s="5">
        <v>0</v>
      </c>
      <c r="D63" s="6">
        <v>0</v>
      </c>
      <c r="E63" s="4">
        <v>14</v>
      </c>
      <c r="F63" s="7">
        <v>0.003</v>
      </c>
    </row>
    <row r="64" spans="1:6" ht="15" customHeight="1">
      <c r="A64" s="159"/>
      <c r="B64" s="84" t="s">
        <v>7</v>
      </c>
      <c r="C64" s="9">
        <v>0</v>
      </c>
      <c r="D64" s="10">
        <v>0</v>
      </c>
      <c r="E64" s="8">
        <v>48</v>
      </c>
      <c r="F64" s="11">
        <v>0.012</v>
      </c>
    </row>
    <row r="65" spans="1:6" ht="15" customHeight="1">
      <c r="A65" s="159"/>
      <c r="B65" s="84" t="s">
        <v>8</v>
      </c>
      <c r="C65" s="9">
        <v>41</v>
      </c>
      <c r="D65" s="10">
        <v>0.099</v>
      </c>
      <c r="E65" s="8">
        <v>589</v>
      </c>
      <c r="F65" s="11">
        <v>0.147</v>
      </c>
    </row>
    <row r="66" spans="1:6" ht="15" customHeight="1">
      <c r="A66" s="159"/>
      <c r="B66" s="84" t="s">
        <v>9</v>
      </c>
      <c r="C66" s="9">
        <v>229</v>
      </c>
      <c r="D66" s="10">
        <v>0.55</v>
      </c>
      <c r="E66" s="8">
        <v>2040</v>
      </c>
      <c r="F66" s="11">
        <v>0.51</v>
      </c>
    </row>
    <row r="67" spans="1:6" ht="15" customHeight="1">
      <c r="A67" s="159"/>
      <c r="B67" s="84" t="s">
        <v>10</v>
      </c>
      <c r="C67" s="9">
        <v>146</v>
      </c>
      <c r="D67" s="10">
        <v>0.351</v>
      </c>
      <c r="E67" s="8">
        <v>1310</v>
      </c>
      <c r="F67" s="11">
        <v>0.327</v>
      </c>
    </row>
    <row r="68" spans="1:6" ht="15" customHeight="1">
      <c r="A68" s="160"/>
      <c r="B68" s="85" t="s">
        <v>5</v>
      </c>
      <c r="C68" s="12">
        <v>416</v>
      </c>
      <c r="D68" s="10">
        <v>1</v>
      </c>
      <c r="E68" s="14">
        <v>4001</v>
      </c>
      <c r="F68" s="11">
        <v>1</v>
      </c>
    </row>
    <row r="69" spans="1:6" ht="15" customHeight="1">
      <c r="A69" s="158" t="s">
        <v>147</v>
      </c>
      <c r="B69" s="83" t="s">
        <v>6</v>
      </c>
      <c r="C69" s="5">
        <v>1</v>
      </c>
      <c r="D69" s="6">
        <v>0.002</v>
      </c>
      <c r="E69" s="4">
        <v>36</v>
      </c>
      <c r="F69" s="7">
        <v>0.009</v>
      </c>
    </row>
    <row r="70" spans="1:6" ht="15" customHeight="1">
      <c r="A70" s="159"/>
      <c r="B70" s="84" t="s">
        <v>7</v>
      </c>
      <c r="C70" s="9">
        <v>8</v>
      </c>
      <c r="D70" s="10">
        <v>0.019</v>
      </c>
      <c r="E70" s="8">
        <v>215</v>
      </c>
      <c r="F70" s="11">
        <v>0.054</v>
      </c>
    </row>
    <row r="71" spans="1:6" ht="15" customHeight="1">
      <c r="A71" s="159"/>
      <c r="B71" s="84" t="s">
        <v>8</v>
      </c>
      <c r="C71" s="9">
        <v>81</v>
      </c>
      <c r="D71" s="10">
        <v>0.194</v>
      </c>
      <c r="E71" s="8">
        <v>986</v>
      </c>
      <c r="F71" s="11">
        <v>0.247</v>
      </c>
    </row>
    <row r="72" spans="1:6" ht="15" customHeight="1">
      <c r="A72" s="159"/>
      <c r="B72" s="84" t="s">
        <v>9</v>
      </c>
      <c r="C72" s="9">
        <v>185</v>
      </c>
      <c r="D72" s="10">
        <v>0.444</v>
      </c>
      <c r="E72" s="8">
        <v>1634</v>
      </c>
      <c r="F72" s="11">
        <v>0.409</v>
      </c>
    </row>
    <row r="73" spans="1:6" ht="15" customHeight="1">
      <c r="A73" s="159"/>
      <c r="B73" s="84" t="s">
        <v>10</v>
      </c>
      <c r="C73" s="9">
        <v>142</v>
      </c>
      <c r="D73" s="10">
        <v>0.341</v>
      </c>
      <c r="E73" s="8">
        <v>1122</v>
      </c>
      <c r="F73" s="11">
        <v>0.281</v>
      </c>
    </row>
    <row r="74" spans="1:6" ht="15" customHeight="1">
      <c r="A74" s="160"/>
      <c r="B74" s="85" t="s">
        <v>5</v>
      </c>
      <c r="C74" s="12">
        <v>417</v>
      </c>
      <c r="D74" s="10">
        <v>1</v>
      </c>
      <c r="E74" s="14">
        <v>3993</v>
      </c>
      <c r="F74" s="11">
        <v>1</v>
      </c>
    </row>
    <row r="75" spans="1:6" ht="15" customHeight="1">
      <c r="A75" s="158" t="s">
        <v>148</v>
      </c>
      <c r="B75" s="83" t="s">
        <v>6</v>
      </c>
      <c r="C75" s="5">
        <v>1</v>
      </c>
      <c r="D75" s="6">
        <v>0.002</v>
      </c>
      <c r="E75" s="4">
        <v>47</v>
      </c>
      <c r="F75" s="7">
        <v>0.012</v>
      </c>
    </row>
    <row r="76" spans="1:6" ht="15" customHeight="1">
      <c r="A76" s="159"/>
      <c r="B76" s="84" t="s">
        <v>7</v>
      </c>
      <c r="C76" s="9">
        <v>19</v>
      </c>
      <c r="D76" s="10">
        <v>0.046</v>
      </c>
      <c r="E76" s="8">
        <v>315</v>
      </c>
      <c r="F76" s="11">
        <v>0.079</v>
      </c>
    </row>
    <row r="77" spans="1:6" ht="15" customHeight="1">
      <c r="A77" s="159"/>
      <c r="B77" s="84" t="s">
        <v>8</v>
      </c>
      <c r="C77" s="9">
        <v>65</v>
      </c>
      <c r="D77" s="10">
        <v>0.156</v>
      </c>
      <c r="E77" s="8">
        <v>989</v>
      </c>
      <c r="F77" s="11">
        <v>0.248</v>
      </c>
    </row>
    <row r="78" spans="1:6" ht="15" customHeight="1">
      <c r="A78" s="159"/>
      <c r="B78" s="84" t="s">
        <v>9</v>
      </c>
      <c r="C78" s="9">
        <v>201</v>
      </c>
      <c r="D78" s="10">
        <v>0.482</v>
      </c>
      <c r="E78" s="8">
        <v>1598</v>
      </c>
      <c r="F78" s="11">
        <v>0.4</v>
      </c>
    </row>
    <row r="79" spans="1:6" ht="15" customHeight="1">
      <c r="A79" s="159"/>
      <c r="B79" s="84" t="s">
        <v>10</v>
      </c>
      <c r="C79" s="9">
        <v>131</v>
      </c>
      <c r="D79" s="10">
        <v>0.314</v>
      </c>
      <c r="E79" s="8">
        <v>1045</v>
      </c>
      <c r="F79" s="11">
        <v>0.262</v>
      </c>
    </row>
    <row r="80" spans="1:6" ht="15" customHeight="1">
      <c r="A80" s="160"/>
      <c r="B80" s="85" t="s">
        <v>5</v>
      </c>
      <c r="C80" s="12">
        <v>417</v>
      </c>
      <c r="D80" s="10">
        <v>1</v>
      </c>
      <c r="E80" s="14">
        <v>3994</v>
      </c>
      <c r="F80" s="11">
        <v>1</v>
      </c>
    </row>
    <row r="81" spans="1:6" ht="15" customHeight="1">
      <c r="A81" s="158" t="s">
        <v>149</v>
      </c>
      <c r="B81" s="83" t="s">
        <v>6</v>
      </c>
      <c r="C81" s="5">
        <v>0</v>
      </c>
      <c r="D81" s="6">
        <v>0</v>
      </c>
      <c r="E81" s="4">
        <v>44</v>
      </c>
      <c r="F81" s="7">
        <v>0.011</v>
      </c>
    </row>
    <row r="82" spans="1:6" ht="15" customHeight="1">
      <c r="A82" s="159"/>
      <c r="B82" s="84" t="s">
        <v>7</v>
      </c>
      <c r="C82" s="9">
        <v>10</v>
      </c>
      <c r="D82" s="10">
        <v>0.024</v>
      </c>
      <c r="E82" s="8">
        <v>217</v>
      </c>
      <c r="F82" s="11">
        <v>0.054</v>
      </c>
    </row>
    <row r="83" spans="1:6" ht="15" customHeight="1">
      <c r="A83" s="159"/>
      <c r="B83" s="84" t="s">
        <v>8</v>
      </c>
      <c r="C83" s="9">
        <v>53</v>
      </c>
      <c r="D83" s="10">
        <v>0.127</v>
      </c>
      <c r="E83" s="8">
        <v>871</v>
      </c>
      <c r="F83" s="11">
        <v>0.218</v>
      </c>
    </row>
    <row r="84" spans="1:6" ht="15" customHeight="1">
      <c r="A84" s="159"/>
      <c r="B84" s="84" t="s">
        <v>9</v>
      </c>
      <c r="C84" s="9">
        <v>186</v>
      </c>
      <c r="D84" s="10">
        <v>0.447</v>
      </c>
      <c r="E84" s="8">
        <v>1610</v>
      </c>
      <c r="F84" s="11">
        <v>0.403</v>
      </c>
    </row>
    <row r="85" spans="1:6" ht="15" customHeight="1">
      <c r="A85" s="159"/>
      <c r="B85" s="84" t="s">
        <v>10</v>
      </c>
      <c r="C85" s="9">
        <v>167</v>
      </c>
      <c r="D85" s="10">
        <v>0.401</v>
      </c>
      <c r="E85" s="8">
        <v>1250</v>
      </c>
      <c r="F85" s="11">
        <v>0.313</v>
      </c>
    </row>
    <row r="86" spans="1:6" ht="15" customHeight="1">
      <c r="A86" s="160"/>
      <c r="B86" s="85" t="s">
        <v>5</v>
      </c>
      <c r="C86" s="12">
        <v>416</v>
      </c>
      <c r="D86" s="106">
        <v>1</v>
      </c>
      <c r="E86" s="14">
        <v>3992</v>
      </c>
      <c r="F86" s="107">
        <v>1</v>
      </c>
    </row>
    <row r="87" spans="1:6" ht="27.75" customHeight="1">
      <c r="A87" s="161" t="s">
        <v>152</v>
      </c>
      <c r="B87" s="162"/>
      <c r="C87" s="162"/>
      <c r="D87" s="162"/>
      <c r="E87" s="162"/>
      <c r="F87" s="163"/>
    </row>
    <row r="88" spans="1:6" ht="15" customHeight="1">
      <c r="A88" s="158" t="s">
        <v>150</v>
      </c>
      <c r="B88" s="83" t="s">
        <v>6</v>
      </c>
      <c r="C88" s="5">
        <v>1</v>
      </c>
      <c r="D88" s="6">
        <v>0.002</v>
      </c>
      <c r="E88" s="4">
        <v>38</v>
      </c>
      <c r="F88" s="7">
        <v>0.01</v>
      </c>
    </row>
    <row r="89" spans="1:6" ht="15" customHeight="1">
      <c r="A89" s="159"/>
      <c r="B89" s="84" t="s">
        <v>7</v>
      </c>
      <c r="C89" s="9">
        <v>10</v>
      </c>
      <c r="D89" s="10">
        <v>0.024</v>
      </c>
      <c r="E89" s="8">
        <v>217</v>
      </c>
      <c r="F89" s="11">
        <v>0.054</v>
      </c>
    </row>
    <row r="90" spans="1:6" ht="15" customHeight="1">
      <c r="A90" s="159"/>
      <c r="B90" s="84" t="s">
        <v>8</v>
      </c>
      <c r="C90" s="9">
        <v>67</v>
      </c>
      <c r="D90" s="10">
        <v>0.161</v>
      </c>
      <c r="E90" s="8">
        <v>1006</v>
      </c>
      <c r="F90" s="11">
        <v>0.252</v>
      </c>
    </row>
    <row r="91" spans="1:6" ht="15" customHeight="1">
      <c r="A91" s="159"/>
      <c r="B91" s="84" t="s">
        <v>9</v>
      </c>
      <c r="C91" s="9">
        <v>205</v>
      </c>
      <c r="D91" s="10">
        <v>0.493</v>
      </c>
      <c r="E91" s="8">
        <v>1640</v>
      </c>
      <c r="F91" s="11">
        <v>0.411</v>
      </c>
    </row>
    <row r="92" spans="1:6" ht="15" customHeight="1">
      <c r="A92" s="159"/>
      <c r="B92" s="84" t="s">
        <v>10</v>
      </c>
      <c r="C92" s="9">
        <v>133</v>
      </c>
      <c r="D92" s="10">
        <v>0.32</v>
      </c>
      <c r="E92" s="8">
        <v>1090</v>
      </c>
      <c r="F92" s="11">
        <v>0.273</v>
      </c>
    </row>
    <row r="93" spans="1:6" ht="15" customHeight="1">
      <c r="A93" s="160"/>
      <c r="B93" s="85" t="s">
        <v>5</v>
      </c>
      <c r="C93" s="12">
        <v>416</v>
      </c>
      <c r="D93" s="13">
        <v>1</v>
      </c>
      <c r="E93" s="14">
        <v>3991</v>
      </c>
      <c r="F93" s="15">
        <v>1</v>
      </c>
    </row>
    <row r="94" spans="1:6" ht="15" customHeight="1">
      <c r="A94" s="158" t="s">
        <v>153</v>
      </c>
      <c r="B94" s="83" t="s">
        <v>6</v>
      </c>
      <c r="C94" s="5">
        <v>0</v>
      </c>
      <c r="D94" s="6">
        <v>0</v>
      </c>
      <c r="E94" s="4">
        <v>40</v>
      </c>
      <c r="F94" s="7">
        <v>0.01</v>
      </c>
    </row>
    <row r="95" spans="1:6" ht="15" customHeight="1">
      <c r="A95" s="159"/>
      <c r="B95" s="84" t="s">
        <v>7</v>
      </c>
      <c r="C95" s="9">
        <v>20</v>
      </c>
      <c r="D95" s="10">
        <v>0.048</v>
      </c>
      <c r="E95" s="8">
        <v>293</v>
      </c>
      <c r="F95" s="11">
        <v>0.073</v>
      </c>
    </row>
    <row r="96" spans="1:6" ht="15" customHeight="1">
      <c r="A96" s="159"/>
      <c r="B96" s="84" t="s">
        <v>8</v>
      </c>
      <c r="C96" s="9">
        <v>102</v>
      </c>
      <c r="D96" s="10">
        <v>0.246</v>
      </c>
      <c r="E96" s="8">
        <v>989</v>
      </c>
      <c r="F96" s="11">
        <v>0.248</v>
      </c>
    </row>
    <row r="97" spans="1:6" ht="15" customHeight="1">
      <c r="A97" s="159"/>
      <c r="B97" s="84" t="s">
        <v>9</v>
      </c>
      <c r="C97" s="9">
        <v>181</v>
      </c>
      <c r="D97" s="10">
        <v>0.436</v>
      </c>
      <c r="E97" s="8">
        <v>1592</v>
      </c>
      <c r="F97" s="11">
        <v>0.399</v>
      </c>
    </row>
    <row r="98" spans="1:6" ht="15" customHeight="1">
      <c r="A98" s="159"/>
      <c r="B98" s="84" t="s">
        <v>10</v>
      </c>
      <c r="C98" s="9">
        <v>112</v>
      </c>
      <c r="D98" s="10">
        <v>0.27</v>
      </c>
      <c r="E98" s="8">
        <v>1074</v>
      </c>
      <c r="F98" s="11">
        <v>0.269</v>
      </c>
    </row>
    <row r="99" spans="1:6" ht="15" customHeight="1">
      <c r="A99" s="160"/>
      <c r="B99" s="85" t="s">
        <v>5</v>
      </c>
      <c r="C99" s="12">
        <v>415</v>
      </c>
      <c r="D99" s="13">
        <v>1</v>
      </c>
      <c r="E99" s="14">
        <v>3988</v>
      </c>
      <c r="F99" s="15">
        <v>1</v>
      </c>
    </row>
    <row r="100" spans="1:6" s="3" customFormat="1" ht="27.75" customHeight="1">
      <c r="A100" s="161" t="s">
        <v>154</v>
      </c>
      <c r="B100" s="162"/>
      <c r="C100" s="162"/>
      <c r="D100" s="162"/>
      <c r="E100" s="162"/>
      <c r="F100" s="163"/>
    </row>
    <row r="101" spans="1:6" ht="15" customHeight="1">
      <c r="A101" s="158" t="s">
        <v>155</v>
      </c>
      <c r="B101" s="83" t="s">
        <v>6</v>
      </c>
      <c r="C101" s="5">
        <v>0</v>
      </c>
      <c r="D101" s="6">
        <v>0</v>
      </c>
      <c r="E101" s="4">
        <v>9</v>
      </c>
      <c r="F101" s="7">
        <v>0.002</v>
      </c>
    </row>
    <row r="102" spans="1:6" ht="15" customHeight="1">
      <c r="A102" s="159"/>
      <c r="B102" s="84" t="s">
        <v>7</v>
      </c>
      <c r="C102" s="9">
        <v>5</v>
      </c>
      <c r="D102" s="10">
        <v>0.012</v>
      </c>
      <c r="E102" s="8">
        <v>110</v>
      </c>
      <c r="F102" s="11">
        <v>0.028</v>
      </c>
    </row>
    <row r="103" spans="1:6" ht="15" customHeight="1">
      <c r="A103" s="159"/>
      <c r="B103" s="84" t="s">
        <v>8</v>
      </c>
      <c r="C103" s="9">
        <v>53</v>
      </c>
      <c r="D103" s="10">
        <v>0.128</v>
      </c>
      <c r="E103" s="8">
        <v>454</v>
      </c>
      <c r="F103" s="11">
        <v>0.114</v>
      </c>
    </row>
    <row r="104" spans="1:6" ht="15" customHeight="1">
      <c r="A104" s="159"/>
      <c r="B104" s="84" t="s">
        <v>9</v>
      </c>
      <c r="C104" s="9">
        <v>107</v>
      </c>
      <c r="D104" s="10">
        <v>0.258</v>
      </c>
      <c r="E104" s="8">
        <v>1175</v>
      </c>
      <c r="F104" s="11">
        <v>0.295</v>
      </c>
    </row>
    <row r="105" spans="1:6" ht="15" customHeight="1">
      <c r="A105" s="159"/>
      <c r="B105" s="84" t="s">
        <v>10</v>
      </c>
      <c r="C105" s="9">
        <v>250</v>
      </c>
      <c r="D105" s="10">
        <v>0.602</v>
      </c>
      <c r="E105" s="8">
        <v>2241</v>
      </c>
      <c r="F105" s="11">
        <v>0.562</v>
      </c>
    </row>
    <row r="106" spans="1:6" ht="15" customHeight="1">
      <c r="A106" s="160"/>
      <c r="B106" s="85" t="s">
        <v>5</v>
      </c>
      <c r="C106" s="12">
        <v>415</v>
      </c>
      <c r="D106" s="13">
        <v>1</v>
      </c>
      <c r="E106" s="14">
        <v>3989</v>
      </c>
      <c r="F106" s="15">
        <v>1</v>
      </c>
    </row>
    <row r="107" spans="1:6" ht="15" customHeight="1">
      <c r="A107" s="158" t="s">
        <v>156</v>
      </c>
      <c r="B107" s="83" t="s">
        <v>6</v>
      </c>
      <c r="C107" s="5">
        <v>1</v>
      </c>
      <c r="D107" s="6">
        <v>0.002</v>
      </c>
      <c r="E107" s="4">
        <v>25</v>
      </c>
      <c r="F107" s="7">
        <v>0.006</v>
      </c>
    </row>
    <row r="108" spans="1:6" ht="15" customHeight="1">
      <c r="A108" s="159"/>
      <c r="B108" s="84" t="s">
        <v>7</v>
      </c>
      <c r="C108" s="9">
        <v>25</v>
      </c>
      <c r="D108" s="10">
        <v>0.06</v>
      </c>
      <c r="E108" s="8">
        <v>317</v>
      </c>
      <c r="F108" s="11">
        <v>0.08</v>
      </c>
    </row>
    <row r="109" spans="1:6" ht="15" customHeight="1">
      <c r="A109" s="159"/>
      <c r="B109" s="84" t="s">
        <v>8</v>
      </c>
      <c r="C109" s="9">
        <v>91</v>
      </c>
      <c r="D109" s="10">
        <v>0.219</v>
      </c>
      <c r="E109" s="8">
        <v>976</v>
      </c>
      <c r="F109" s="11">
        <v>0.245</v>
      </c>
    </row>
    <row r="110" spans="1:6" ht="15" customHeight="1">
      <c r="A110" s="159"/>
      <c r="B110" s="84" t="s">
        <v>9</v>
      </c>
      <c r="C110" s="9">
        <v>154</v>
      </c>
      <c r="D110" s="10">
        <v>0.37</v>
      </c>
      <c r="E110" s="8">
        <v>1341</v>
      </c>
      <c r="F110" s="11">
        <v>0.337</v>
      </c>
    </row>
    <row r="111" spans="1:6" ht="15" customHeight="1">
      <c r="A111" s="159"/>
      <c r="B111" s="84" t="s">
        <v>10</v>
      </c>
      <c r="C111" s="9">
        <v>145</v>
      </c>
      <c r="D111" s="10">
        <v>0.349</v>
      </c>
      <c r="E111" s="8">
        <v>1322</v>
      </c>
      <c r="F111" s="11">
        <v>0.332</v>
      </c>
    </row>
    <row r="112" spans="1:6" ht="15" customHeight="1">
      <c r="A112" s="160"/>
      <c r="B112" s="85" t="s">
        <v>5</v>
      </c>
      <c r="C112" s="12">
        <v>416</v>
      </c>
      <c r="D112" s="13">
        <v>1</v>
      </c>
      <c r="E112" s="14">
        <v>3981</v>
      </c>
      <c r="F112" s="15">
        <v>1</v>
      </c>
    </row>
    <row r="113" spans="1:6" ht="15" customHeight="1">
      <c r="A113" s="164" t="s">
        <v>160</v>
      </c>
      <c r="B113" s="83" t="s">
        <v>6</v>
      </c>
      <c r="C113" s="5">
        <v>0</v>
      </c>
      <c r="D113" s="6">
        <v>0</v>
      </c>
      <c r="E113" s="4">
        <v>29</v>
      </c>
      <c r="F113" s="7">
        <v>0.007</v>
      </c>
    </row>
    <row r="114" spans="1:6" ht="15" customHeight="1">
      <c r="A114" s="159"/>
      <c r="B114" s="84" t="s">
        <v>7</v>
      </c>
      <c r="C114" s="9">
        <v>12</v>
      </c>
      <c r="D114" s="10">
        <v>0.029</v>
      </c>
      <c r="E114" s="8">
        <v>209</v>
      </c>
      <c r="F114" s="11">
        <v>0.053</v>
      </c>
    </row>
    <row r="115" spans="1:6" ht="15" customHeight="1">
      <c r="A115" s="159"/>
      <c r="B115" s="84" t="s">
        <v>8</v>
      </c>
      <c r="C115" s="9">
        <v>124</v>
      </c>
      <c r="D115" s="10">
        <v>0.298</v>
      </c>
      <c r="E115" s="8">
        <v>1139</v>
      </c>
      <c r="F115" s="11">
        <v>0.286</v>
      </c>
    </row>
    <row r="116" spans="1:6" ht="15" customHeight="1">
      <c r="A116" s="159"/>
      <c r="B116" s="84" t="s">
        <v>9</v>
      </c>
      <c r="C116" s="9">
        <v>163</v>
      </c>
      <c r="D116" s="10">
        <v>0.392</v>
      </c>
      <c r="E116" s="8">
        <v>1554</v>
      </c>
      <c r="F116" s="11">
        <v>0.39</v>
      </c>
    </row>
    <row r="117" spans="1:6" ht="15" customHeight="1">
      <c r="A117" s="159"/>
      <c r="B117" s="84" t="s">
        <v>10</v>
      </c>
      <c r="C117" s="9">
        <v>117</v>
      </c>
      <c r="D117" s="10">
        <v>0.281</v>
      </c>
      <c r="E117" s="8">
        <v>1049</v>
      </c>
      <c r="F117" s="11">
        <v>0.264</v>
      </c>
    </row>
    <row r="118" spans="1:6" ht="15" customHeight="1">
      <c r="A118" s="160"/>
      <c r="B118" s="85" t="s">
        <v>5</v>
      </c>
      <c r="C118" s="12">
        <v>416</v>
      </c>
      <c r="D118" s="13">
        <v>1</v>
      </c>
      <c r="E118" s="14">
        <v>3980</v>
      </c>
      <c r="F118" s="15">
        <v>1</v>
      </c>
    </row>
    <row r="119" spans="1:6" ht="15" customHeight="1">
      <c r="A119" s="158" t="s">
        <v>157</v>
      </c>
      <c r="B119" s="83" t="s">
        <v>6</v>
      </c>
      <c r="C119" s="5">
        <v>1</v>
      </c>
      <c r="D119" s="6">
        <v>0.002</v>
      </c>
      <c r="E119" s="4">
        <v>52</v>
      </c>
      <c r="F119" s="7">
        <v>0.013</v>
      </c>
    </row>
    <row r="120" spans="1:6" ht="15" customHeight="1">
      <c r="A120" s="159"/>
      <c r="B120" s="84" t="s">
        <v>7</v>
      </c>
      <c r="C120" s="9">
        <v>28</v>
      </c>
      <c r="D120" s="10">
        <v>0.067</v>
      </c>
      <c r="E120" s="8">
        <v>393</v>
      </c>
      <c r="F120" s="11">
        <v>0.099</v>
      </c>
    </row>
    <row r="121" spans="1:6" ht="15" customHeight="1">
      <c r="A121" s="159"/>
      <c r="B121" s="84" t="s">
        <v>8</v>
      </c>
      <c r="C121" s="9">
        <v>115</v>
      </c>
      <c r="D121" s="10">
        <v>0.276</v>
      </c>
      <c r="E121" s="8">
        <v>1301</v>
      </c>
      <c r="F121" s="11">
        <v>0.327</v>
      </c>
    </row>
    <row r="122" spans="1:6" ht="15" customHeight="1">
      <c r="A122" s="159"/>
      <c r="B122" s="84" t="s">
        <v>9</v>
      </c>
      <c r="C122" s="9">
        <v>159</v>
      </c>
      <c r="D122" s="10">
        <v>0.382</v>
      </c>
      <c r="E122" s="8">
        <v>1420</v>
      </c>
      <c r="F122" s="11">
        <v>0.357</v>
      </c>
    </row>
    <row r="123" spans="1:6" ht="15" customHeight="1">
      <c r="A123" s="159"/>
      <c r="B123" s="84" t="s">
        <v>10</v>
      </c>
      <c r="C123" s="9">
        <v>113</v>
      </c>
      <c r="D123" s="10">
        <v>0.272</v>
      </c>
      <c r="E123" s="8">
        <v>811</v>
      </c>
      <c r="F123" s="11">
        <v>0.204</v>
      </c>
    </row>
    <row r="124" spans="1:6" ht="15" customHeight="1">
      <c r="A124" s="160"/>
      <c r="B124" s="85" t="s">
        <v>5</v>
      </c>
      <c r="C124" s="12">
        <v>416</v>
      </c>
      <c r="D124" s="13">
        <v>1</v>
      </c>
      <c r="E124" s="14">
        <v>3977</v>
      </c>
      <c r="F124" s="15">
        <v>1</v>
      </c>
    </row>
    <row r="125" spans="1:6" ht="15" customHeight="1">
      <c r="A125" s="158" t="s">
        <v>158</v>
      </c>
      <c r="B125" s="83" t="s">
        <v>6</v>
      </c>
      <c r="C125" s="5">
        <v>0</v>
      </c>
      <c r="D125" s="6">
        <v>0</v>
      </c>
      <c r="E125" s="4">
        <v>28</v>
      </c>
      <c r="F125" s="7">
        <v>0.007</v>
      </c>
    </row>
    <row r="126" spans="1:6" ht="15" customHeight="1">
      <c r="A126" s="159"/>
      <c r="B126" s="84" t="s">
        <v>7</v>
      </c>
      <c r="C126" s="9">
        <v>5</v>
      </c>
      <c r="D126" s="10">
        <v>0.012</v>
      </c>
      <c r="E126" s="8">
        <v>131</v>
      </c>
      <c r="F126" s="11">
        <v>0.033</v>
      </c>
    </row>
    <row r="127" spans="1:6" ht="15" customHeight="1">
      <c r="A127" s="159"/>
      <c r="B127" s="84" t="s">
        <v>8</v>
      </c>
      <c r="C127" s="9">
        <v>57</v>
      </c>
      <c r="D127" s="10">
        <v>0.137</v>
      </c>
      <c r="E127" s="8">
        <v>794</v>
      </c>
      <c r="F127" s="11">
        <v>0.2</v>
      </c>
    </row>
    <row r="128" spans="1:6" ht="15" customHeight="1">
      <c r="A128" s="159"/>
      <c r="B128" s="84" t="s">
        <v>9</v>
      </c>
      <c r="C128" s="9">
        <v>194</v>
      </c>
      <c r="D128" s="10">
        <v>0.466</v>
      </c>
      <c r="E128" s="8">
        <v>1771</v>
      </c>
      <c r="F128" s="11">
        <v>0.445</v>
      </c>
    </row>
    <row r="129" spans="1:6" ht="15" customHeight="1">
      <c r="A129" s="159"/>
      <c r="B129" s="84" t="s">
        <v>10</v>
      </c>
      <c r="C129" s="9">
        <v>160</v>
      </c>
      <c r="D129" s="10">
        <v>0.385</v>
      </c>
      <c r="E129" s="8">
        <v>1252</v>
      </c>
      <c r="F129" s="11">
        <v>0.315</v>
      </c>
    </row>
    <row r="130" spans="1:6" ht="15" customHeight="1">
      <c r="A130" s="160"/>
      <c r="B130" s="85" t="s">
        <v>5</v>
      </c>
      <c r="C130" s="12">
        <v>416</v>
      </c>
      <c r="D130" s="13">
        <v>1</v>
      </c>
      <c r="E130" s="14">
        <v>3976</v>
      </c>
      <c r="F130" s="15">
        <v>1</v>
      </c>
    </row>
    <row r="131" spans="1:6" s="3" customFormat="1" ht="27.75" customHeight="1">
      <c r="A131" s="161" t="s">
        <v>161</v>
      </c>
      <c r="B131" s="162"/>
      <c r="C131" s="162"/>
      <c r="D131" s="162"/>
      <c r="E131" s="162"/>
      <c r="F131" s="163"/>
    </row>
    <row r="132" spans="1:6" ht="15" customHeight="1">
      <c r="A132" s="158" t="s">
        <v>159</v>
      </c>
      <c r="B132" s="83" t="s">
        <v>6</v>
      </c>
      <c r="C132" s="5">
        <v>0</v>
      </c>
      <c r="D132" s="6">
        <v>0</v>
      </c>
      <c r="E132" s="4">
        <v>24</v>
      </c>
      <c r="F132" s="7">
        <v>0.006</v>
      </c>
    </row>
    <row r="133" spans="1:6" ht="15" customHeight="1">
      <c r="A133" s="159"/>
      <c r="B133" s="84" t="s">
        <v>7</v>
      </c>
      <c r="C133" s="9">
        <v>8</v>
      </c>
      <c r="D133" s="10">
        <v>0.019</v>
      </c>
      <c r="E133" s="8">
        <v>168</v>
      </c>
      <c r="F133" s="11">
        <v>0.042</v>
      </c>
    </row>
    <row r="134" spans="1:6" ht="15" customHeight="1">
      <c r="A134" s="159"/>
      <c r="B134" s="84" t="s">
        <v>8</v>
      </c>
      <c r="C134" s="9">
        <v>62</v>
      </c>
      <c r="D134" s="10">
        <v>0.149</v>
      </c>
      <c r="E134" s="8">
        <v>816</v>
      </c>
      <c r="F134" s="11">
        <v>0.205</v>
      </c>
    </row>
    <row r="135" spans="1:6" ht="15" customHeight="1">
      <c r="A135" s="159"/>
      <c r="B135" s="84" t="s">
        <v>9</v>
      </c>
      <c r="C135" s="9">
        <v>179</v>
      </c>
      <c r="D135" s="10">
        <v>0.43</v>
      </c>
      <c r="E135" s="8">
        <v>1614</v>
      </c>
      <c r="F135" s="11">
        <v>0.406</v>
      </c>
    </row>
    <row r="136" spans="1:6" ht="15" customHeight="1">
      <c r="A136" s="159"/>
      <c r="B136" s="84" t="s">
        <v>10</v>
      </c>
      <c r="C136" s="9">
        <v>167</v>
      </c>
      <c r="D136" s="10">
        <v>0.401</v>
      </c>
      <c r="E136" s="8">
        <v>1352</v>
      </c>
      <c r="F136" s="11">
        <v>0.34</v>
      </c>
    </row>
    <row r="137" spans="1:6" ht="15" customHeight="1">
      <c r="A137" s="160"/>
      <c r="B137" s="85" t="s">
        <v>5</v>
      </c>
      <c r="C137" s="12">
        <v>416</v>
      </c>
      <c r="D137" s="13">
        <v>1</v>
      </c>
      <c r="E137" s="14">
        <v>3974</v>
      </c>
      <c r="F137" s="15">
        <v>1</v>
      </c>
    </row>
    <row r="138" spans="1:6" ht="15" customHeight="1">
      <c r="A138" s="172" t="s">
        <v>162</v>
      </c>
      <c r="B138" s="86" t="s">
        <v>6</v>
      </c>
      <c r="C138" s="17">
        <v>0</v>
      </c>
      <c r="D138" s="18">
        <v>0</v>
      </c>
      <c r="E138" s="16">
        <v>30</v>
      </c>
      <c r="F138" s="19">
        <v>0.008</v>
      </c>
    </row>
    <row r="139" spans="1:6" ht="15" customHeight="1">
      <c r="A139" s="170"/>
      <c r="B139" s="87" t="s">
        <v>7</v>
      </c>
      <c r="C139" s="21">
        <v>10</v>
      </c>
      <c r="D139" s="22">
        <v>0.024</v>
      </c>
      <c r="E139" s="20">
        <v>208</v>
      </c>
      <c r="F139" s="23">
        <v>0.052</v>
      </c>
    </row>
    <row r="140" spans="1:6" ht="15" customHeight="1">
      <c r="A140" s="170"/>
      <c r="B140" s="87" t="s">
        <v>8</v>
      </c>
      <c r="C140" s="21">
        <v>58</v>
      </c>
      <c r="D140" s="22">
        <v>0.139</v>
      </c>
      <c r="E140" s="20">
        <v>785</v>
      </c>
      <c r="F140" s="23">
        <v>0.197</v>
      </c>
    </row>
    <row r="141" spans="1:6" ht="15" customHeight="1">
      <c r="A141" s="170"/>
      <c r="B141" s="87" t="s">
        <v>9</v>
      </c>
      <c r="C141" s="21">
        <v>184</v>
      </c>
      <c r="D141" s="22">
        <v>0.442</v>
      </c>
      <c r="E141" s="20">
        <v>1555</v>
      </c>
      <c r="F141" s="23">
        <v>0.391</v>
      </c>
    </row>
    <row r="142" spans="1:6" ht="15" customHeight="1">
      <c r="A142" s="170"/>
      <c r="B142" s="87" t="s">
        <v>10</v>
      </c>
      <c r="C142" s="21">
        <v>164</v>
      </c>
      <c r="D142" s="22">
        <v>0.394</v>
      </c>
      <c r="E142" s="20">
        <v>1401</v>
      </c>
      <c r="F142" s="23">
        <v>0.352</v>
      </c>
    </row>
    <row r="143" spans="1:6" ht="15" customHeight="1">
      <c r="A143" s="171"/>
      <c r="B143" s="85" t="s">
        <v>5</v>
      </c>
      <c r="C143" s="24">
        <v>416</v>
      </c>
      <c r="D143" s="25">
        <v>1</v>
      </c>
      <c r="E143" s="26">
        <v>3979</v>
      </c>
      <c r="F143" s="27">
        <v>1</v>
      </c>
    </row>
    <row r="144" spans="1:6" ht="15" customHeight="1">
      <c r="A144" s="172" t="s">
        <v>163</v>
      </c>
      <c r="B144" s="86" t="s">
        <v>6</v>
      </c>
      <c r="C144" s="17">
        <v>1</v>
      </c>
      <c r="D144" s="18">
        <v>0.002</v>
      </c>
      <c r="E144" s="16">
        <v>31</v>
      </c>
      <c r="F144" s="19">
        <v>0.008</v>
      </c>
    </row>
    <row r="145" spans="1:6" ht="15" customHeight="1">
      <c r="A145" s="170"/>
      <c r="B145" s="87" t="s">
        <v>7</v>
      </c>
      <c r="C145" s="21">
        <v>14</v>
      </c>
      <c r="D145" s="22">
        <v>0.034</v>
      </c>
      <c r="E145" s="20">
        <v>132</v>
      </c>
      <c r="F145" s="23">
        <v>0.033</v>
      </c>
    </row>
    <row r="146" spans="1:6" ht="15" customHeight="1">
      <c r="A146" s="170"/>
      <c r="B146" s="87" t="s">
        <v>8</v>
      </c>
      <c r="C146" s="21">
        <v>52</v>
      </c>
      <c r="D146" s="22">
        <v>0.126</v>
      </c>
      <c r="E146" s="20">
        <v>688</v>
      </c>
      <c r="F146" s="23">
        <v>0.173</v>
      </c>
    </row>
    <row r="147" spans="1:6" ht="15" customHeight="1">
      <c r="A147" s="170"/>
      <c r="B147" s="87" t="s">
        <v>9</v>
      </c>
      <c r="C147" s="21">
        <v>146</v>
      </c>
      <c r="D147" s="22">
        <v>0.353</v>
      </c>
      <c r="E147" s="20">
        <v>1481</v>
      </c>
      <c r="F147" s="23">
        <v>0.373</v>
      </c>
    </row>
    <row r="148" spans="1:6" ht="15" customHeight="1">
      <c r="A148" s="170"/>
      <c r="B148" s="87" t="s">
        <v>10</v>
      </c>
      <c r="C148" s="21">
        <v>201</v>
      </c>
      <c r="D148" s="22">
        <v>0.486</v>
      </c>
      <c r="E148" s="20">
        <v>1641</v>
      </c>
      <c r="F148" s="23">
        <v>0.413</v>
      </c>
    </row>
    <row r="149" spans="1:6" ht="15" customHeight="1">
      <c r="A149" s="171"/>
      <c r="B149" s="85" t="s">
        <v>5</v>
      </c>
      <c r="C149" s="24">
        <v>414</v>
      </c>
      <c r="D149" s="25">
        <v>1</v>
      </c>
      <c r="E149" s="26">
        <v>3973</v>
      </c>
      <c r="F149" s="27">
        <v>1</v>
      </c>
    </row>
    <row r="150" spans="1:6" s="28" customFormat="1" ht="15" customHeight="1">
      <c r="A150" s="161" t="s">
        <v>164</v>
      </c>
      <c r="B150" s="173"/>
      <c r="C150" s="173"/>
      <c r="D150" s="173"/>
      <c r="E150" s="173"/>
      <c r="F150" s="174"/>
    </row>
    <row r="151" spans="1:6" ht="15" customHeight="1">
      <c r="A151" s="164" t="s">
        <v>168</v>
      </c>
      <c r="B151" s="86" t="s">
        <v>6</v>
      </c>
      <c r="C151" s="17">
        <v>24</v>
      </c>
      <c r="D151" s="18">
        <v>0.058</v>
      </c>
      <c r="E151" s="16">
        <v>453</v>
      </c>
      <c r="F151" s="19">
        <v>0.114</v>
      </c>
    </row>
    <row r="152" spans="1:6" ht="15" customHeight="1">
      <c r="A152" s="170"/>
      <c r="B152" s="87" t="s">
        <v>7</v>
      </c>
      <c r="C152" s="21">
        <v>72</v>
      </c>
      <c r="D152" s="22">
        <v>0.174</v>
      </c>
      <c r="E152" s="20">
        <v>865</v>
      </c>
      <c r="F152" s="23">
        <v>0.217</v>
      </c>
    </row>
    <row r="153" spans="1:6" ht="15" customHeight="1">
      <c r="A153" s="170"/>
      <c r="B153" s="87" t="s">
        <v>8</v>
      </c>
      <c r="C153" s="21">
        <v>142</v>
      </c>
      <c r="D153" s="22">
        <v>0.343</v>
      </c>
      <c r="E153" s="20">
        <v>1322</v>
      </c>
      <c r="F153" s="23">
        <v>0.332</v>
      </c>
    </row>
    <row r="154" spans="1:6" ht="15" customHeight="1">
      <c r="A154" s="170"/>
      <c r="B154" s="87" t="s">
        <v>9</v>
      </c>
      <c r="C154" s="21">
        <v>125</v>
      </c>
      <c r="D154" s="22">
        <v>0.302</v>
      </c>
      <c r="E154" s="20">
        <v>898</v>
      </c>
      <c r="F154" s="23">
        <v>0.225</v>
      </c>
    </row>
    <row r="155" spans="1:6" ht="15" customHeight="1">
      <c r="A155" s="170"/>
      <c r="B155" s="87" t="s">
        <v>10</v>
      </c>
      <c r="C155" s="21">
        <v>51</v>
      </c>
      <c r="D155" s="22">
        <v>0.123</v>
      </c>
      <c r="E155" s="20">
        <v>445</v>
      </c>
      <c r="F155" s="23">
        <v>0.112</v>
      </c>
    </row>
    <row r="156" spans="1:6" ht="15" customHeight="1">
      <c r="A156" s="171"/>
      <c r="B156" s="85" t="s">
        <v>5</v>
      </c>
      <c r="C156" s="24">
        <v>414</v>
      </c>
      <c r="D156" s="25">
        <v>1</v>
      </c>
      <c r="E156" s="26">
        <v>3983</v>
      </c>
      <c r="F156" s="27">
        <v>1</v>
      </c>
    </row>
    <row r="157" spans="1:6" ht="15" customHeight="1">
      <c r="A157" s="164" t="s">
        <v>169</v>
      </c>
      <c r="B157" s="86" t="s">
        <v>6</v>
      </c>
      <c r="C157" s="17">
        <v>64</v>
      </c>
      <c r="D157" s="18">
        <v>0.155</v>
      </c>
      <c r="E157" s="16">
        <v>894</v>
      </c>
      <c r="F157" s="19">
        <v>0.225</v>
      </c>
    </row>
    <row r="158" spans="1:6" ht="15" customHeight="1">
      <c r="A158" s="170"/>
      <c r="B158" s="87" t="s">
        <v>7</v>
      </c>
      <c r="C158" s="21">
        <v>104</v>
      </c>
      <c r="D158" s="22">
        <v>0.252</v>
      </c>
      <c r="E158" s="20">
        <v>1089</v>
      </c>
      <c r="F158" s="23">
        <v>0.274</v>
      </c>
    </row>
    <row r="159" spans="1:6" ht="15" customHeight="1">
      <c r="A159" s="170"/>
      <c r="B159" s="87" t="s">
        <v>8</v>
      </c>
      <c r="C159" s="21">
        <v>131</v>
      </c>
      <c r="D159" s="22">
        <v>0.317</v>
      </c>
      <c r="E159" s="20">
        <v>1071</v>
      </c>
      <c r="F159" s="23">
        <v>0.269</v>
      </c>
    </row>
    <row r="160" spans="1:6" ht="15" customHeight="1">
      <c r="A160" s="170"/>
      <c r="B160" s="87" t="s">
        <v>9</v>
      </c>
      <c r="C160" s="21">
        <v>70</v>
      </c>
      <c r="D160" s="22">
        <v>0.169</v>
      </c>
      <c r="E160" s="20">
        <v>591</v>
      </c>
      <c r="F160" s="23">
        <v>0.149</v>
      </c>
    </row>
    <row r="161" spans="1:6" ht="15" customHeight="1">
      <c r="A161" s="170"/>
      <c r="B161" s="87" t="s">
        <v>10</v>
      </c>
      <c r="C161" s="21">
        <v>44</v>
      </c>
      <c r="D161" s="22">
        <v>0.107</v>
      </c>
      <c r="E161" s="20">
        <v>331</v>
      </c>
      <c r="F161" s="23">
        <v>0.083</v>
      </c>
    </row>
    <row r="162" spans="1:6" ht="15" customHeight="1">
      <c r="A162" s="171"/>
      <c r="B162" s="85" t="s">
        <v>5</v>
      </c>
      <c r="C162" s="24">
        <v>413</v>
      </c>
      <c r="D162" s="25">
        <v>1</v>
      </c>
      <c r="E162" s="26">
        <v>3976</v>
      </c>
      <c r="F162" s="27">
        <v>1</v>
      </c>
    </row>
    <row r="163" spans="1:6" ht="15" customHeight="1">
      <c r="A163" s="172" t="s">
        <v>165</v>
      </c>
      <c r="B163" s="86" t="s">
        <v>6</v>
      </c>
      <c r="C163" s="17">
        <v>22</v>
      </c>
      <c r="D163" s="18">
        <v>0.053</v>
      </c>
      <c r="E163" s="16">
        <v>403</v>
      </c>
      <c r="F163" s="19">
        <v>0.101</v>
      </c>
    </row>
    <row r="164" spans="1:6" ht="15" customHeight="1">
      <c r="A164" s="170"/>
      <c r="B164" s="87" t="s">
        <v>7</v>
      </c>
      <c r="C164" s="21">
        <v>59</v>
      </c>
      <c r="D164" s="22">
        <v>0.143</v>
      </c>
      <c r="E164" s="20">
        <v>808</v>
      </c>
      <c r="F164" s="23">
        <v>0.203</v>
      </c>
    </row>
    <row r="165" spans="1:6" ht="15" customHeight="1">
      <c r="A165" s="170"/>
      <c r="B165" s="87" t="s">
        <v>8</v>
      </c>
      <c r="C165" s="21">
        <v>128</v>
      </c>
      <c r="D165" s="22">
        <v>0.309</v>
      </c>
      <c r="E165" s="20">
        <v>1213</v>
      </c>
      <c r="F165" s="23">
        <v>0.305</v>
      </c>
    </row>
    <row r="166" spans="1:6" ht="15" customHeight="1">
      <c r="A166" s="170"/>
      <c r="B166" s="87" t="s">
        <v>9</v>
      </c>
      <c r="C166" s="21">
        <v>128</v>
      </c>
      <c r="D166" s="22">
        <v>0.309</v>
      </c>
      <c r="E166" s="20">
        <v>944</v>
      </c>
      <c r="F166" s="23">
        <v>0.237</v>
      </c>
    </row>
    <row r="167" spans="1:6" ht="15" customHeight="1">
      <c r="A167" s="170"/>
      <c r="B167" s="87" t="s">
        <v>10</v>
      </c>
      <c r="C167" s="21">
        <v>77</v>
      </c>
      <c r="D167" s="22">
        <v>0.186</v>
      </c>
      <c r="E167" s="20">
        <v>615</v>
      </c>
      <c r="F167" s="23">
        <v>0.154</v>
      </c>
    </row>
    <row r="168" spans="1:6" ht="15" customHeight="1">
      <c r="A168" s="171"/>
      <c r="B168" s="85" t="s">
        <v>5</v>
      </c>
      <c r="C168" s="24">
        <v>414</v>
      </c>
      <c r="D168" s="25">
        <v>1</v>
      </c>
      <c r="E168" s="26">
        <v>3983</v>
      </c>
      <c r="F168" s="27">
        <v>1</v>
      </c>
    </row>
    <row r="169" spans="1:6" ht="15" customHeight="1">
      <c r="A169" s="172" t="s">
        <v>166</v>
      </c>
      <c r="B169" s="86" t="s">
        <v>6</v>
      </c>
      <c r="C169" s="17">
        <v>10</v>
      </c>
      <c r="D169" s="18">
        <v>0.024</v>
      </c>
      <c r="E169" s="16">
        <v>229</v>
      </c>
      <c r="F169" s="19">
        <v>0.058</v>
      </c>
    </row>
    <row r="170" spans="1:6" ht="15" customHeight="1">
      <c r="A170" s="170"/>
      <c r="B170" s="87" t="s">
        <v>7</v>
      </c>
      <c r="C170" s="21">
        <v>38</v>
      </c>
      <c r="D170" s="22">
        <v>0.092</v>
      </c>
      <c r="E170" s="20">
        <v>537</v>
      </c>
      <c r="F170" s="23">
        <v>0.135</v>
      </c>
    </row>
    <row r="171" spans="1:6" ht="15" customHeight="1">
      <c r="A171" s="170"/>
      <c r="B171" s="87" t="s">
        <v>8</v>
      </c>
      <c r="C171" s="21">
        <v>114</v>
      </c>
      <c r="D171" s="22">
        <v>0.276</v>
      </c>
      <c r="E171" s="20">
        <v>1174</v>
      </c>
      <c r="F171" s="23">
        <v>0.295</v>
      </c>
    </row>
    <row r="172" spans="1:6" ht="15" customHeight="1">
      <c r="A172" s="170"/>
      <c r="B172" s="87" t="s">
        <v>9</v>
      </c>
      <c r="C172" s="21">
        <v>160</v>
      </c>
      <c r="D172" s="22">
        <v>0.387</v>
      </c>
      <c r="E172" s="20">
        <v>1249</v>
      </c>
      <c r="F172" s="23">
        <v>0.314</v>
      </c>
    </row>
    <row r="173" spans="1:6" ht="15" customHeight="1">
      <c r="A173" s="170"/>
      <c r="B173" s="87" t="s">
        <v>10</v>
      </c>
      <c r="C173" s="21">
        <v>91</v>
      </c>
      <c r="D173" s="22">
        <v>0.22</v>
      </c>
      <c r="E173" s="20">
        <v>787</v>
      </c>
      <c r="F173" s="23">
        <v>0.198</v>
      </c>
    </row>
    <row r="174" spans="1:6" ht="15" customHeight="1">
      <c r="A174" s="171"/>
      <c r="B174" s="85" t="s">
        <v>5</v>
      </c>
      <c r="C174" s="24">
        <v>413</v>
      </c>
      <c r="D174" s="25">
        <v>1</v>
      </c>
      <c r="E174" s="26">
        <v>3976</v>
      </c>
      <c r="F174" s="27">
        <v>1</v>
      </c>
    </row>
    <row r="175" spans="1:6" s="28" customFormat="1" ht="15" customHeight="1">
      <c r="A175" s="161" t="s">
        <v>170</v>
      </c>
      <c r="B175" s="173"/>
      <c r="C175" s="173"/>
      <c r="D175" s="173"/>
      <c r="E175" s="173"/>
      <c r="F175" s="174"/>
    </row>
    <row r="176" spans="1:6" ht="15" customHeight="1">
      <c r="A176" s="164" t="s">
        <v>297</v>
      </c>
      <c r="B176" s="86" t="s">
        <v>6</v>
      </c>
      <c r="C176" s="17">
        <v>37</v>
      </c>
      <c r="D176" s="18">
        <v>0.089</v>
      </c>
      <c r="E176" s="16">
        <v>646</v>
      </c>
      <c r="F176" s="19">
        <v>0.163</v>
      </c>
    </row>
    <row r="177" spans="1:6" ht="15" customHeight="1">
      <c r="A177" s="170"/>
      <c r="B177" s="87" t="s">
        <v>7</v>
      </c>
      <c r="C177" s="21">
        <v>70</v>
      </c>
      <c r="D177" s="22">
        <v>0.169</v>
      </c>
      <c r="E177" s="20">
        <v>1050</v>
      </c>
      <c r="F177" s="23">
        <v>0.264</v>
      </c>
    </row>
    <row r="178" spans="1:6" ht="15" customHeight="1">
      <c r="A178" s="170"/>
      <c r="B178" s="87" t="s">
        <v>8</v>
      </c>
      <c r="C178" s="21">
        <v>144</v>
      </c>
      <c r="D178" s="22">
        <v>0.348</v>
      </c>
      <c r="E178" s="20">
        <v>1096</v>
      </c>
      <c r="F178" s="23">
        <v>0.276</v>
      </c>
    </row>
    <row r="179" spans="1:6" ht="15" customHeight="1">
      <c r="A179" s="170"/>
      <c r="B179" s="87" t="s">
        <v>9</v>
      </c>
      <c r="C179" s="21">
        <v>100</v>
      </c>
      <c r="D179" s="22">
        <v>0.242</v>
      </c>
      <c r="E179" s="20">
        <v>759</v>
      </c>
      <c r="F179" s="23">
        <v>0.191</v>
      </c>
    </row>
    <row r="180" spans="1:6" ht="15" customHeight="1">
      <c r="A180" s="170"/>
      <c r="B180" s="87" t="s">
        <v>10</v>
      </c>
      <c r="C180" s="21">
        <v>63</v>
      </c>
      <c r="D180" s="22">
        <v>0.152</v>
      </c>
      <c r="E180" s="20">
        <v>424</v>
      </c>
      <c r="F180" s="23">
        <v>0.107</v>
      </c>
    </row>
    <row r="181" spans="1:6" ht="15" customHeight="1">
      <c r="A181" s="171"/>
      <c r="B181" s="85" t="s">
        <v>5</v>
      </c>
      <c r="C181" s="24">
        <v>414</v>
      </c>
      <c r="D181" s="25">
        <v>1</v>
      </c>
      <c r="E181" s="26">
        <v>3975</v>
      </c>
      <c r="F181" s="27">
        <v>1</v>
      </c>
    </row>
    <row r="182" spans="1:6" ht="15" customHeight="1">
      <c r="A182" s="172" t="s">
        <v>167</v>
      </c>
      <c r="B182" s="86" t="s">
        <v>6</v>
      </c>
      <c r="C182" s="17">
        <v>12</v>
      </c>
      <c r="D182" s="18">
        <v>0.029</v>
      </c>
      <c r="E182" s="16">
        <v>286</v>
      </c>
      <c r="F182" s="19">
        <v>0.072</v>
      </c>
    </row>
    <row r="183" spans="1:6" ht="15" customHeight="1">
      <c r="A183" s="170"/>
      <c r="B183" s="87" t="s">
        <v>7</v>
      </c>
      <c r="C183" s="21">
        <v>44</v>
      </c>
      <c r="D183" s="22">
        <v>0.107</v>
      </c>
      <c r="E183" s="20">
        <v>649</v>
      </c>
      <c r="F183" s="23">
        <v>0.163</v>
      </c>
    </row>
    <row r="184" spans="1:6" ht="15" customHeight="1">
      <c r="A184" s="170"/>
      <c r="B184" s="87" t="s">
        <v>8</v>
      </c>
      <c r="C184" s="21">
        <v>133</v>
      </c>
      <c r="D184" s="22">
        <v>0.323</v>
      </c>
      <c r="E184" s="20">
        <v>1208</v>
      </c>
      <c r="F184" s="23">
        <v>0.303</v>
      </c>
    </row>
    <row r="185" spans="1:6" ht="15" customHeight="1">
      <c r="A185" s="170"/>
      <c r="B185" s="87" t="s">
        <v>9</v>
      </c>
      <c r="C185" s="21">
        <v>139</v>
      </c>
      <c r="D185" s="22">
        <v>0.337</v>
      </c>
      <c r="E185" s="20">
        <v>1115</v>
      </c>
      <c r="F185" s="23">
        <v>0.28</v>
      </c>
    </row>
    <row r="186" spans="1:6" ht="15" customHeight="1">
      <c r="A186" s="170"/>
      <c r="B186" s="87" t="s">
        <v>10</v>
      </c>
      <c r="C186" s="21">
        <v>84</v>
      </c>
      <c r="D186" s="22">
        <v>0.204</v>
      </c>
      <c r="E186" s="20">
        <v>723</v>
      </c>
      <c r="F186" s="23">
        <v>0.182</v>
      </c>
    </row>
    <row r="187" spans="1:6" ht="15" customHeight="1">
      <c r="A187" s="171"/>
      <c r="B187" s="85" t="s">
        <v>5</v>
      </c>
      <c r="C187" s="24">
        <v>412</v>
      </c>
      <c r="D187" s="25">
        <v>1</v>
      </c>
      <c r="E187" s="26">
        <v>3981</v>
      </c>
      <c r="F187" s="27">
        <v>1</v>
      </c>
    </row>
    <row r="188" spans="1:6" s="28" customFormat="1" ht="27.75" customHeight="1">
      <c r="A188" s="161" t="s">
        <v>171</v>
      </c>
      <c r="B188" s="175"/>
      <c r="C188" s="175"/>
      <c r="D188" s="175"/>
      <c r="E188" s="175"/>
      <c r="F188" s="176"/>
    </row>
    <row r="189" spans="1:6" ht="15" customHeight="1">
      <c r="A189" s="172" t="s">
        <v>172</v>
      </c>
      <c r="B189" s="88" t="s">
        <v>15</v>
      </c>
      <c r="C189" s="17">
        <v>5</v>
      </c>
      <c r="D189" s="18">
        <v>0.012</v>
      </c>
      <c r="E189" s="16">
        <v>91</v>
      </c>
      <c r="F189" s="19">
        <v>0.023</v>
      </c>
    </row>
    <row r="190" spans="1:6" ht="15" customHeight="1">
      <c r="A190" s="170"/>
      <c r="B190" s="89" t="s">
        <v>11</v>
      </c>
      <c r="C190" s="21">
        <v>31</v>
      </c>
      <c r="D190" s="22">
        <v>0.075</v>
      </c>
      <c r="E190" s="20">
        <v>515</v>
      </c>
      <c r="F190" s="23">
        <v>0.13</v>
      </c>
    </row>
    <row r="191" spans="1:6" ht="15" customHeight="1">
      <c r="A191" s="170"/>
      <c r="B191" s="89" t="s">
        <v>12</v>
      </c>
      <c r="C191" s="21">
        <v>175</v>
      </c>
      <c r="D191" s="22">
        <v>0.424</v>
      </c>
      <c r="E191" s="20">
        <v>1598</v>
      </c>
      <c r="F191" s="23">
        <v>0.403</v>
      </c>
    </row>
    <row r="192" spans="1:6" ht="15" customHeight="1">
      <c r="A192" s="170"/>
      <c r="B192" s="89" t="s">
        <v>13</v>
      </c>
      <c r="C192" s="21">
        <v>202</v>
      </c>
      <c r="D192" s="22">
        <v>0.489</v>
      </c>
      <c r="E192" s="20">
        <v>1765</v>
      </c>
      <c r="F192" s="23">
        <v>0.445</v>
      </c>
    </row>
    <row r="193" spans="1:6" ht="15" customHeight="1">
      <c r="A193" s="171"/>
      <c r="B193" s="85" t="s">
        <v>5</v>
      </c>
      <c r="C193" s="24">
        <v>413</v>
      </c>
      <c r="D193" s="25">
        <v>1</v>
      </c>
      <c r="E193" s="26">
        <v>3969</v>
      </c>
      <c r="F193" s="27">
        <v>1</v>
      </c>
    </row>
    <row r="194" spans="1:6" ht="15" customHeight="1">
      <c r="A194" s="172" t="s">
        <v>173</v>
      </c>
      <c r="B194" s="88" t="s">
        <v>15</v>
      </c>
      <c r="C194" s="17">
        <v>1</v>
      </c>
      <c r="D194" s="18">
        <v>0.002</v>
      </c>
      <c r="E194" s="16">
        <v>44</v>
      </c>
      <c r="F194" s="19">
        <v>0.011</v>
      </c>
    </row>
    <row r="195" spans="1:6" ht="15" customHeight="1">
      <c r="A195" s="170"/>
      <c r="B195" s="89" t="s">
        <v>11</v>
      </c>
      <c r="C195" s="21">
        <v>24</v>
      </c>
      <c r="D195" s="22">
        <v>0.058</v>
      </c>
      <c r="E195" s="20">
        <v>334</v>
      </c>
      <c r="F195" s="23">
        <v>0.084</v>
      </c>
    </row>
    <row r="196" spans="1:6" ht="15" customHeight="1">
      <c r="A196" s="170"/>
      <c r="B196" s="89" t="s">
        <v>12</v>
      </c>
      <c r="C196" s="21">
        <v>143</v>
      </c>
      <c r="D196" s="22">
        <v>0.347</v>
      </c>
      <c r="E196" s="20">
        <v>1334</v>
      </c>
      <c r="F196" s="23">
        <v>0.336</v>
      </c>
    </row>
    <row r="197" spans="1:6" ht="15" customHeight="1">
      <c r="A197" s="170"/>
      <c r="B197" s="89" t="s">
        <v>13</v>
      </c>
      <c r="C197" s="21">
        <v>244</v>
      </c>
      <c r="D197" s="22">
        <v>0.592</v>
      </c>
      <c r="E197" s="20">
        <v>2257</v>
      </c>
      <c r="F197" s="23">
        <v>0.569</v>
      </c>
    </row>
    <row r="198" spans="1:6" ht="15" customHeight="1">
      <c r="A198" s="171"/>
      <c r="B198" s="85" t="s">
        <v>5</v>
      </c>
      <c r="C198" s="21">
        <v>412</v>
      </c>
      <c r="D198" s="22">
        <v>1</v>
      </c>
      <c r="E198" s="20">
        <v>3969</v>
      </c>
      <c r="F198" s="23">
        <v>1</v>
      </c>
    </row>
    <row r="199" spans="1:6" ht="15" customHeight="1">
      <c r="A199" s="172" t="s">
        <v>174</v>
      </c>
      <c r="B199" s="88" t="s">
        <v>15</v>
      </c>
      <c r="C199" s="17">
        <v>7</v>
      </c>
      <c r="D199" s="18">
        <v>0.017</v>
      </c>
      <c r="E199" s="16">
        <v>118</v>
      </c>
      <c r="F199" s="19">
        <v>0.03</v>
      </c>
    </row>
    <row r="200" spans="1:6" ht="15" customHeight="1">
      <c r="A200" s="170"/>
      <c r="B200" s="89" t="s">
        <v>11</v>
      </c>
      <c r="C200" s="21">
        <v>50</v>
      </c>
      <c r="D200" s="22">
        <v>0.121</v>
      </c>
      <c r="E200" s="20">
        <v>669</v>
      </c>
      <c r="F200" s="23">
        <v>0.169</v>
      </c>
    </row>
    <row r="201" spans="1:6" ht="15" customHeight="1">
      <c r="A201" s="170"/>
      <c r="B201" s="89" t="s">
        <v>12</v>
      </c>
      <c r="C201" s="21">
        <v>161</v>
      </c>
      <c r="D201" s="22">
        <v>0.39</v>
      </c>
      <c r="E201" s="20">
        <v>1514</v>
      </c>
      <c r="F201" s="23">
        <v>0.382</v>
      </c>
    </row>
    <row r="202" spans="1:6" ht="15" customHeight="1">
      <c r="A202" s="170"/>
      <c r="B202" s="89" t="s">
        <v>13</v>
      </c>
      <c r="C202" s="21">
        <v>195</v>
      </c>
      <c r="D202" s="22">
        <v>0.472</v>
      </c>
      <c r="E202" s="20">
        <v>1667</v>
      </c>
      <c r="F202" s="23">
        <v>0.42</v>
      </c>
    </row>
    <row r="203" spans="1:6" ht="15" customHeight="1">
      <c r="A203" s="171"/>
      <c r="B203" s="85" t="s">
        <v>5</v>
      </c>
      <c r="C203" s="21">
        <v>413</v>
      </c>
      <c r="D203" s="22">
        <v>1</v>
      </c>
      <c r="E203" s="20">
        <v>3968</v>
      </c>
      <c r="F203" s="23">
        <v>1</v>
      </c>
    </row>
    <row r="204" spans="1:6" ht="15" customHeight="1">
      <c r="A204" s="172" t="s">
        <v>175</v>
      </c>
      <c r="B204" s="88" t="s">
        <v>15</v>
      </c>
      <c r="C204" s="17">
        <v>3</v>
      </c>
      <c r="D204" s="18">
        <v>0.007</v>
      </c>
      <c r="E204" s="16">
        <v>55</v>
      </c>
      <c r="F204" s="19">
        <v>0.014</v>
      </c>
    </row>
    <row r="205" spans="1:6" ht="15" customHeight="1">
      <c r="A205" s="170"/>
      <c r="B205" s="89" t="s">
        <v>11</v>
      </c>
      <c r="C205" s="21">
        <v>36</v>
      </c>
      <c r="D205" s="22">
        <v>0.087</v>
      </c>
      <c r="E205" s="20">
        <v>453</v>
      </c>
      <c r="F205" s="23">
        <v>0.114</v>
      </c>
    </row>
    <row r="206" spans="1:6" ht="15" customHeight="1">
      <c r="A206" s="170"/>
      <c r="B206" s="89" t="s">
        <v>12</v>
      </c>
      <c r="C206" s="21">
        <v>176</v>
      </c>
      <c r="D206" s="22">
        <v>0.427</v>
      </c>
      <c r="E206" s="20">
        <v>1553</v>
      </c>
      <c r="F206" s="23">
        <v>0.392</v>
      </c>
    </row>
    <row r="207" spans="1:6" ht="15" customHeight="1">
      <c r="A207" s="170"/>
      <c r="B207" s="89" t="s">
        <v>13</v>
      </c>
      <c r="C207" s="21">
        <v>197</v>
      </c>
      <c r="D207" s="22">
        <v>0.478</v>
      </c>
      <c r="E207" s="20">
        <v>1899</v>
      </c>
      <c r="F207" s="23">
        <v>0.48</v>
      </c>
    </row>
    <row r="208" spans="1:6" ht="15" customHeight="1">
      <c r="A208" s="171"/>
      <c r="B208" s="85" t="s">
        <v>5</v>
      </c>
      <c r="C208" s="21">
        <v>412</v>
      </c>
      <c r="D208" s="22">
        <v>1</v>
      </c>
      <c r="E208" s="20">
        <v>3960</v>
      </c>
      <c r="F208" s="23">
        <v>1</v>
      </c>
    </row>
    <row r="209" spans="1:6" ht="15" customHeight="1">
      <c r="A209" s="172" t="s">
        <v>176</v>
      </c>
      <c r="B209" s="88" t="s">
        <v>15</v>
      </c>
      <c r="C209" s="17">
        <v>15</v>
      </c>
      <c r="D209" s="18">
        <v>0.037</v>
      </c>
      <c r="E209" s="16">
        <v>142</v>
      </c>
      <c r="F209" s="19">
        <v>0.036</v>
      </c>
    </row>
    <row r="210" spans="1:6" ht="15" customHeight="1">
      <c r="A210" s="170"/>
      <c r="B210" s="89" t="s">
        <v>11</v>
      </c>
      <c r="C210" s="21">
        <v>60</v>
      </c>
      <c r="D210" s="22">
        <v>0.147</v>
      </c>
      <c r="E210" s="20">
        <v>766</v>
      </c>
      <c r="F210" s="23">
        <v>0.193</v>
      </c>
    </row>
    <row r="211" spans="1:6" ht="15" customHeight="1">
      <c r="A211" s="170"/>
      <c r="B211" s="89" t="s">
        <v>12</v>
      </c>
      <c r="C211" s="21">
        <v>171</v>
      </c>
      <c r="D211" s="22">
        <v>0.418</v>
      </c>
      <c r="E211" s="20">
        <v>1524</v>
      </c>
      <c r="F211" s="23">
        <v>0.385</v>
      </c>
    </row>
    <row r="212" spans="1:6" ht="15" customHeight="1">
      <c r="A212" s="170"/>
      <c r="B212" s="89" t="s">
        <v>13</v>
      </c>
      <c r="C212" s="21">
        <v>163</v>
      </c>
      <c r="D212" s="22">
        <v>0.399</v>
      </c>
      <c r="E212" s="20">
        <v>1528</v>
      </c>
      <c r="F212" s="23">
        <v>0.386</v>
      </c>
    </row>
    <row r="213" spans="1:6" ht="15" customHeight="1">
      <c r="A213" s="171"/>
      <c r="B213" s="85" t="s">
        <v>5</v>
      </c>
      <c r="C213" s="29">
        <v>409</v>
      </c>
      <c r="D213" s="30">
        <v>1</v>
      </c>
      <c r="E213" s="31">
        <v>3960</v>
      </c>
      <c r="F213" s="32">
        <v>1</v>
      </c>
    </row>
    <row r="214" spans="1:6" ht="15" customHeight="1">
      <c r="A214" s="172" t="s">
        <v>177</v>
      </c>
      <c r="B214" s="88" t="s">
        <v>15</v>
      </c>
      <c r="C214" s="17">
        <v>5</v>
      </c>
      <c r="D214" s="18">
        <v>0.012</v>
      </c>
      <c r="E214" s="16">
        <v>57</v>
      </c>
      <c r="F214" s="19">
        <v>0.014</v>
      </c>
    </row>
    <row r="215" spans="1:6" ht="15" customHeight="1">
      <c r="A215" s="170"/>
      <c r="B215" s="89" t="s">
        <v>11</v>
      </c>
      <c r="C215" s="21">
        <v>30</v>
      </c>
      <c r="D215" s="22">
        <v>0.073</v>
      </c>
      <c r="E215" s="20">
        <v>469</v>
      </c>
      <c r="F215" s="23">
        <v>0.118</v>
      </c>
    </row>
    <row r="216" spans="1:6" ht="15" customHeight="1">
      <c r="A216" s="170"/>
      <c r="B216" s="89" t="s">
        <v>12</v>
      </c>
      <c r="C216" s="21">
        <v>149</v>
      </c>
      <c r="D216" s="22">
        <v>0.363</v>
      </c>
      <c r="E216" s="20">
        <v>1407</v>
      </c>
      <c r="F216" s="23">
        <v>0.355</v>
      </c>
    </row>
    <row r="217" spans="1:6" ht="15" customHeight="1">
      <c r="A217" s="170"/>
      <c r="B217" s="89" t="s">
        <v>13</v>
      </c>
      <c r="C217" s="21">
        <v>227</v>
      </c>
      <c r="D217" s="22">
        <v>0.552</v>
      </c>
      <c r="E217" s="20">
        <v>2028</v>
      </c>
      <c r="F217" s="23">
        <v>0.512</v>
      </c>
    </row>
    <row r="218" spans="1:6" ht="15" customHeight="1">
      <c r="A218" s="171"/>
      <c r="B218" s="85" t="s">
        <v>5</v>
      </c>
      <c r="C218" s="24">
        <v>411</v>
      </c>
      <c r="D218" s="25">
        <v>1</v>
      </c>
      <c r="E218" s="26">
        <v>3961</v>
      </c>
      <c r="F218" s="27">
        <v>1</v>
      </c>
    </row>
    <row r="219" spans="1:6" s="28" customFormat="1" ht="27.75" customHeight="1">
      <c r="A219" s="161" t="s">
        <v>185</v>
      </c>
      <c r="B219" s="175"/>
      <c r="C219" s="175"/>
      <c r="D219" s="175"/>
      <c r="E219" s="175"/>
      <c r="F219" s="176"/>
    </row>
    <row r="220" spans="1:6" ht="15" customHeight="1">
      <c r="A220" s="172" t="s">
        <v>178</v>
      </c>
      <c r="B220" s="88" t="s">
        <v>15</v>
      </c>
      <c r="C220" s="17">
        <v>11</v>
      </c>
      <c r="D220" s="18">
        <v>0.027</v>
      </c>
      <c r="E220" s="16">
        <v>164</v>
      </c>
      <c r="F220" s="19">
        <v>0.041</v>
      </c>
    </row>
    <row r="221" spans="1:6" ht="15" customHeight="1">
      <c r="A221" s="170"/>
      <c r="B221" s="89" t="s">
        <v>11</v>
      </c>
      <c r="C221" s="21">
        <v>67</v>
      </c>
      <c r="D221" s="22">
        <v>0.162</v>
      </c>
      <c r="E221" s="20">
        <v>843</v>
      </c>
      <c r="F221" s="23">
        <v>0.213</v>
      </c>
    </row>
    <row r="222" spans="1:6" ht="15" customHeight="1">
      <c r="A222" s="170"/>
      <c r="B222" s="89" t="s">
        <v>12</v>
      </c>
      <c r="C222" s="21">
        <v>180</v>
      </c>
      <c r="D222" s="22">
        <v>0.436</v>
      </c>
      <c r="E222" s="20">
        <v>1539</v>
      </c>
      <c r="F222" s="23">
        <v>0.388</v>
      </c>
    </row>
    <row r="223" spans="1:6" ht="15" customHeight="1">
      <c r="A223" s="170"/>
      <c r="B223" s="89" t="s">
        <v>13</v>
      </c>
      <c r="C223" s="21">
        <v>155</v>
      </c>
      <c r="D223" s="22">
        <v>0.375</v>
      </c>
      <c r="E223" s="20">
        <v>1418</v>
      </c>
      <c r="F223" s="23">
        <v>0.358</v>
      </c>
    </row>
    <row r="224" spans="1:6" ht="15" customHeight="1">
      <c r="A224" s="171"/>
      <c r="B224" s="85" t="s">
        <v>5</v>
      </c>
      <c r="C224" s="21">
        <v>413</v>
      </c>
      <c r="D224" s="22">
        <v>1</v>
      </c>
      <c r="E224" s="20">
        <v>3964</v>
      </c>
      <c r="F224" s="23">
        <v>1</v>
      </c>
    </row>
    <row r="225" spans="1:6" ht="15" customHeight="1">
      <c r="A225" s="172" t="s">
        <v>179</v>
      </c>
      <c r="B225" s="88" t="s">
        <v>15</v>
      </c>
      <c r="C225" s="17">
        <v>14</v>
      </c>
      <c r="D225" s="18">
        <v>0.034</v>
      </c>
      <c r="E225" s="16">
        <v>179</v>
      </c>
      <c r="F225" s="19">
        <v>0.045</v>
      </c>
    </row>
    <row r="226" spans="1:6" ht="15" customHeight="1">
      <c r="A226" s="170"/>
      <c r="B226" s="89" t="s">
        <v>11</v>
      </c>
      <c r="C226" s="21">
        <v>86</v>
      </c>
      <c r="D226" s="22">
        <v>0.208</v>
      </c>
      <c r="E226" s="20">
        <v>974</v>
      </c>
      <c r="F226" s="23">
        <v>0.246</v>
      </c>
    </row>
    <row r="227" spans="1:6" ht="15" customHeight="1">
      <c r="A227" s="170"/>
      <c r="B227" s="89" t="s">
        <v>12</v>
      </c>
      <c r="C227" s="21">
        <v>165</v>
      </c>
      <c r="D227" s="22">
        <v>0.4</v>
      </c>
      <c r="E227" s="20">
        <v>1489</v>
      </c>
      <c r="F227" s="23">
        <v>0.376</v>
      </c>
    </row>
    <row r="228" spans="1:6" ht="15" customHeight="1">
      <c r="A228" s="170"/>
      <c r="B228" s="89" t="s">
        <v>13</v>
      </c>
      <c r="C228" s="21">
        <v>148</v>
      </c>
      <c r="D228" s="22">
        <v>0.358</v>
      </c>
      <c r="E228" s="20">
        <v>1317</v>
      </c>
      <c r="F228" s="23">
        <v>0.333</v>
      </c>
    </row>
    <row r="229" spans="1:6" ht="15" customHeight="1">
      <c r="A229" s="171"/>
      <c r="B229" s="85" t="s">
        <v>5</v>
      </c>
      <c r="C229" s="21">
        <v>413</v>
      </c>
      <c r="D229" s="22">
        <v>1</v>
      </c>
      <c r="E229" s="20">
        <v>3959</v>
      </c>
      <c r="F229" s="23">
        <v>1</v>
      </c>
    </row>
    <row r="230" spans="1:6" ht="15" customHeight="1">
      <c r="A230" s="172" t="s">
        <v>180</v>
      </c>
      <c r="B230" s="88" t="s">
        <v>15</v>
      </c>
      <c r="C230" s="17">
        <v>8</v>
      </c>
      <c r="D230" s="18">
        <v>0.019</v>
      </c>
      <c r="E230" s="16">
        <v>98</v>
      </c>
      <c r="F230" s="19">
        <v>0.025</v>
      </c>
    </row>
    <row r="231" spans="1:6" ht="15" customHeight="1">
      <c r="A231" s="170"/>
      <c r="B231" s="89" t="s">
        <v>11</v>
      </c>
      <c r="C231" s="21">
        <v>62</v>
      </c>
      <c r="D231" s="22">
        <v>0.151</v>
      </c>
      <c r="E231" s="20">
        <v>649</v>
      </c>
      <c r="F231" s="23">
        <v>0.164</v>
      </c>
    </row>
    <row r="232" spans="1:6" ht="15" customHeight="1">
      <c r="A232" s="170"/>
      <c r="B232" s="89" t="s">
        <v>12</v>
      </c>
      <c r="C232" s="21">
        <v>169</v>
      </c>
      <c r="D232" s="22">
        <v>0.411</v>
      </c>
      <c r="E232" s="20">
        <v>1668</v>
      </c>
      <c r="F232" s="23">
        <v>0.422</v>
      </c>
    </row>
    <row r="233" spans="1:6" ht="15" customHeight="1">
      <c r="A233" s="170"/>
      <c r="B233" s="89" t="s">
        <v>13</v>
      </c>
      <c r="C233" s="21">
        <v>172</v>
      </c>
      <c r="D233" s="22">
        <v>0.418</v>
      </c>
      <c r="E233" s="20">
        <v>1540</v>
      </c>
      <c r="F233" s="23">
        <v>0.389</v>
      </c>
    </row>
    <row r="234" spans="1:6" ht="15" customHeight="1">
      <c r="A234" s="171"/>
      <c r="B234" s="85" t="s">
        <v>5</v>
      </c>
      <c r="C234" s="21">
        <v>411</v>
      </c>
      <c r="D234" s="22">
        <v>1</v>
      </c>
      <c r="E234" s="20">
        <v>3955</v>
      </c>
      <c r="F234" s="23">
        <v>1</v>
      </c>
    </row>
    <row r="235" spans="1:6" ht="15" customHeight="1">
      <c r="A235" s="172" t="s">
        <v>181</v>
      </c>
      <c r="B235" s="88" t="s">
        <v>15</v>
      </c>
      <c r="C235" s="17">
        <v>25</v>
      </c>
      <c r="D235" s="18">
        <v>0.061</v>
      </c>
      <c r="E235" s="16">
        <v>568</v>
      </c>
      <c r="F235" s="19">
        <v>0.144</v>
      </c>
    </row>
    <row r="236" spans="1:6" ht="15" customHeight="1">
      <c r="A236" s="170"/>
      <c r="B236" s="89" t="s">
        <v>11</v>
      </c>
      <c r="C236" s="21">
        <v>81</v>
      </c>
      <c r="D236" s="22">
        <v>0.197</v>
      </c>
      <c r="E236" s="20">
        <v>1134</v>
      </c>
      <c r="F236" s="23">
        <v>0.287</v>
      </c>
    </row>
    <row r="237" spans="1:6" ht="15" customHeight="1">
      <c r="A237" s="170"/>
      <c r="B237" s="89" t="s">
        <v>12</v>
      </c>
      <c r="C237" s="21">
        <v>163</v>
      </c>
      <c r="D237" s="22">
        <v>0.396</v>
      </c>
      <c r="E237" s="20">
        <v>1279</v>
      </c>
      <c r="F237" s="23">
        <v>0.324</v>
      </c>
    </row>
    <row r="238" spans="1:6" ht="15" customHeight="1">
      <c r="A238" s="170"/>
      <c r="B238" s="89" t="s">
        <v>13</v>
      </c>
      <c r="C238" s="21">
        <v>143</v>
      </c>
      <c r="D238" s="22">
        <v>0.347</v>
      </c>
      <c r="E238" s="20">
        <v>970</v>
      </c>
      <c r="F238" s="23">
        <v>0.246</v>
      </c>
    </row>
    <row r="239" spans="1:6" ht="15" customHeight="1">
      <c r="A239" s="171"/>
      <c r="B239" s="85" t="s">
        <v>5</v>
      </c>
      <c r="C239" s="24">
        <v>412</v>
      </c>
      <c r="D239" s="25">
        <v>1</v>
      </c>
      <c r="E239" s="26">
        <v>3951</v>
      </c>
      <c r="F239" s="27">
        <v>1</v>
      </c>
    </row>
    <row r="240" spans="1:6" ht="15.75" customHeight="1">
      <c r="A240" s="172" t="s">
        <v>182</v>
      </c>
      <c r="B240" s="88" t="s">
        <v>15</v>
      </c>
      <c r="C240" s="17">
        <v>11</v>
      </c>
      <c r="D240" s="18">
        <v>0.027</v>
      </c>
      <c r="E240" s="16">
        <v>278</v>
      </c>
      <c r="F240" s="19">
        <v>0.07</v>
      </c>
    </row>
    <row r="241" spans="1:6" ht="15.75" customHeight="1">
      <c r="A241" s="170"/>
      <c r="B241" s="89" t="s">
        <v>11</v>
      </c>
      <c r="C241" s="21">
        <v>73</v>
      </c>
      <c r="D241" s="22">
        <v>0.178</v>
      </c>
      <c r="E241" s="20">
        <v>1000</v>
      </c>
      <c r="F241" s="23">
        <v>0.252</v>
      </c>
    </row>
    <row r="242" spans="1:6" ht="15.75" customHeight="1">
      <c r="A242" s="170"/>
      <c r="B242" s="89" t="s">
        <v>12</v>
      </c>
      <c r="C242" s="21">
        <v>169</v>
      </c>
      <c r="D242" s="22">
        <v>0.411</v>
      </c>
      <c r="E242" s="20">
        <v>1495</v>
      </c>
      <c r="F242" s="23">
        <v>0.377</v>
      </c>
    </row>
    <row r="243" spans="1:6" ht="15.75" customHeight="1">
      <c r="A243" s="170"/>
      <c r="B243" s="89" t="s">
        <v>13</v>
      </c>
      <c r="C243" s="21">
        <v>158</v>
      </c>
      <c r="D243" s="22">
        <v>0.384</v>
      </c>
      <c r="E243" s="20">
        <v>1193</v>
      </c>
      <c r="F243" s="23">
        <v>0.301</v>
      </c>
    </row>
    <row r="244" spans="1:6" ht="15.75" customHeight="1">
      <c r="A244" s="171"/>
      <c r="B244" s="85" t="s">
        <v>5</v>
      </c>
      <c r="C244" s="21">
        <v>411</v>
      </c>
      <c r="D244" s="22">
        <v>1</v>
      </c>
      <c r="E244" s="20">
        <v>3966</v>
      </c>
      <c r="F244" s="23">
        <v>1</v>
      </c>
    </row>
    <row r="245" spans="1:6" ht="15.75" customHeight="1">
      <c r="A245" s="172" t="s">
        <v>183</v>
      </c>
      <c r="B245" s="88" t="s">
        <v>15</v>
      </c>
      <c r="C245" s="17">
        <v>7</v>
      </c>
      <c r="D245" s="18">
        <v>0.017</v>
      </c>
      <c r="E245" s="16">
        <v>217</v>
      </c>
      <c r="F245" s="19">
        <v>0.055</v>
      </c>
    </row>
    <row r="246" spans="1:6" ht="15.75" customHeight="1">
      <c r="A246" s="170"/>
      <c r="B246" s="89" t="s">
        <v>11</v>
      </c>
      <c r="C246" s="21">
        <v>63</v>
      </c>
      <c r="D246" s="22">
        <v>0.153</v>
      </c>
      <c r="E246" s="20">
        <v>896</v>
      </c>
      <c r="F246" s="23">
        <v>0.226</v>
      </c>
    </row>
    <row r="247" spans="1:6" ht="15.75" customHeight="1">
      <c r="A247" s="170"/>
      <c r="B247" s="89" t="s">
        <v>12</v>
      </c>
      <c r="C247" s="21">
        <v>179</v>
      </c>
      <c r="D247" s="22">
        <v>0.434</v>
      </c>
      <c r="E247" s="20">
        <v>1531</v>
      </c>
      <c r="F247" s="23">
        <v>0.386</v>
      </c>
    </row>
    <row r="248" spans="1:6" ht="15.75" customHeight="1">
      <c r="A248" s="170"/>
      <c r="B248" s="89" t="s">
        <v>13</v>
      </c>
      <c r="C248" s="21">
        <v>163</v>
      </c>
      <c r="D248" s="22">
        <v>0.396</v>
      </c>
      <c r="E248" s="20">
        <v>1321</v>
      </c>
      <c r="F248" s="23">
        <v>0.333</v>
      </c>
    </row>
    <row r="249" spans="1:6" ht="15.75" customHeight="1">
      <c r="A249" s="171"/>
      <c r="B249" s="85" t="s">
        <v>5</v>
      </c>
      <c r="C249" s="21">
        <v>412</v>
      </c>
      <c r="D249" s="22">
        <v>1</v>
      </c>
      <c r="E249" s="20">
        <v>3965</v>
      </c>
      <c r="F249" s="23">
        <v>1</v>
      </c>
    </row>
    <row r="250" spans="1:6" ht="15" customHeight="1">
      <c r="A250" s="172" t="s">
        <v>184</v>
      </c>
      <c r="B250" s="88" t="s">
        <v>15</v>
      </c>
      <c r="C250" s="17">
        <v>3</v>
      </c>
      <c r="D250" s="18">
        <v>0.007</v>
      </c>
      <c r="E250" s="16">
        <v>112</v>
      </c>
      <c r="F250" s="19">
        <v>0.028</v>
      </c>
    </row>
    <row r="251" spans="1:6" ht="15" customHeight="1">
      <c r="A251" s="170"/>
      <c r="B251" s="89" t="s">
        <v>11</v>
      </c>
      <c r="C251" s="21">
        <v>44</v>
      </c>
      <c r="D251" s="22">
        <v>0.107</v>
      </c>
      <c r="E251" s="20">
        <v>589</v>
      </c>
      <c r="F251" s="23">
        <v>0.149</v>
      </c>
    </row>
    <row r="252" spans="1:6" ht="15" customHeight="1">
      <c r="A252" s="170"/>
      <c r="B252" s="89" t="s">
        <v>12</v>
      </c>
      <c r="C252" s="21">
        <v>177</v>
      </c>
      <c r="D252" s="22">
        <v>0.431</v>
      </c>
      <c r="E252" s="20">
        <v>1599</v>
      </c>
      <c r="F252" s="23">
        <v>0.404</v>
      </c>
    </row>
    <row r="253" spans="1:6" ht="15" customHeight="1">
      <c r="A253" s="170"/>
      <c r="B253" s="89" t="s">
        <v>13</v>
      </c>
      <c r="C253" s="21">
        <v>187</v>
      </c>
      <c r="D253" s="22">
        <v>0.455</v>
      </c>
      <c r="E253" s="20">
        <v>1657</v>
      </c>
      <c r="F253" s="23">
        <v>0.419</v>
      </c>
    </row>
    <row r="254" spans="1:6" ht="15" customHeight="1">
      <c r="A254" s="171"/>
      <c r="B254" s="85" t="s">
        <v>5</v>
      </c>
      <c r="C254" s="21">
        <v>411</v>
      </c>
      <c r="D254" s="22">
        <v>1</v>
      </c>
      <c r="E254" s="20">
        <v>3957</v>
      </c>
      <c r="F254" s="23">
        <v>1</v>
      </c>
    </row>
    <row r="255" spans="1:6" s="28" customFormat="1" ht="27.75" customHeight="1">
      <c r="A255" s="161" t="s">
        <v>186</v>
      </c>
      <c r="B255" s="168"/>
      <c r="C255" s="168"/>
      <c r="D255" s="168"/>
      <c r="E255" s="168"/>
      <c r="F255" s="169"/>
    </row>
    <row r="256" spans="1:6" s="28" customFormat="1" ht="15" customHeight="1">
      <c r="A256" s="172" t="s">
        <v>187</v>
      </c>
      <c r="B256" s="90" t="s">
        <v>14</v>
      </c>
      <c r="C256" s="33">
        <v>240</v>
      </c>
      <c r="D256" s="34">
        <v>0.584</v>
      </c>
      <c r="E256" s="35">
        <v>2582</v>
      </c>
      <c r="F256" s="36">
        <v>0.652</v>
      </c>
    </row>
    <row r="257" spans="1:6" s="28" customFormat="1" ht="15" customHeight="1">
      <c r="A257" s="170"/>
      <c r="B257" s="91" t="s">
        <v>15</v>
      </c>
      <c r="C257" s="21">
        <v>55</v>
      </c>
      <c r="D257" s="22">
        <v>0.134</v>
      </c>
      <c r="E257" s="20">
        <v>394</v>
      </c>
      <c r="F257" s="23">
        <v>0.099</v>
      </c>
    </row>
    <row r="258" spans="1:6" s="28" customFormat="1" ht="15" customHeight="1">
      <c r="A258" s="170"/>
      <c r="B258" s="91" t="s">
        <v>11</v>
      </c>
      <c r="C258" s="21">
        <v>47</v>
      </c>
      <c r="D258" s="22">
        <v>0.114</v>
      </c>
      <c r="E258" s="20">
        <v>434</v>
      </c>
      <c r="F258" s="23">
        <v>0.11</v>
      </c>
    </row>
    <row r="259" spans="1:6" s="28" customFormat="1" ht="15" customHeight="1">
      <c r="A259" s="170"/>
      <c r="B259" s="91" t="s">
        <v>12</v>
      </c>
      <c r="C259" s="21">
        <v>52</v>
      </c>
      <c r="D259" s="22">
        <v>0.127</v>
      </c>
      <c r="E259" s="20">
        <v>304</v>
      </c>
      <c r="F259" s="23">
        <v>0.077</v>
      </c>
    </row>
    <row r="260" spans="1:6" s="28" customFormat="1" ht="15" customHeight="1">
      <c r="A260" s="170"/>
      <c r="B260" s="91" t="s">
        <v>13</v>
      </c>
      <c r="C260" s="21">
        <v>17</v>
      </c>
      <c r="D260" s="22">
        <v>0.041</v>
      </c>
      <c r="E260" s="20">
        <v>246</v>
      </c>
      <c r="F260" s="23">
        <v>0.062</v>
      </c>
    </row>
    <row r="261" spans="1:6" s="28" customFormat="1" ht="15" customHeight="1">
      <c r="A261" s="171"/>
      <c r="B261" s="92" t="s">
        <v>5</v>
      </c>
      <c r="C261" s="29">
        <v>411</v>
      </c>
      <c r="D261" s="30">
        <v>1</v>
      </c>
      <c r="E261" s="31">
        <v>3960</v>
      </c>
      <c r="F261" s="32">
        <v>1</v>
      </c>
    </row>
    <row r="262" spans="1:6" s="28" customFormat="1" ht="27.75" customHeight="1">
      <c r="A262" s="161" t="s">
        <v>205</v>
      </c>
      <c r="B262" s="168"/>
      <c r="C262" s="168"/>
      <c r="D262" s="168"/>
      <c r="E262" s="168"/>
      <c r="F262" s="169"/>
    </row>
    <row r="263" spans="1:6" s="28" customFormat="1" ht="15" customHeight="1">
      <c r="A263" s="172" t="s">
        <v>188</v>
      </c>
      <c r="B263" s="90" t="s">
        <v>14</v>
      </c>
      <c r="C263" s="33">
        <v>191</v>
      </c>
      <c r="D263" s="34">
        <v>0.462</v>
      </c>
      <c r="E263" s="35">
        <v>2348</v>
      </c>
      <c r="F263" s="36">
        <v>0.594</v>
      </c>
    </row>
    <row r="264" spans="1:6" s="28" customFormat="1" ht="15" customHeight="1">
      <c r="A264" s="170"/>
      <c r="B264" s="91" t="s">
        <v>15</v>
      </c>
      <c r="C264" s="21">
        <v>19</v>
      </c>
      <c r="D264" s="22">
        <v>0.046</v>
      </c>
      <c r="E264" s="20">
        <v>230</v>
      </c>
      <c r="F264" s="23">
        <v>0.058</v>
      </c>
    </row>
    <row r="265" spans="1:6" s="28" customFormat="1" ht="15" customHeight="1">
      <c r="A265" s="170"/>
      <c r="B265" s="91" t="s">
        <v>11</v>
      </c>
      <c r="C265" s="21">
        <v>48</v>
      </c>
      <c r="D265" s="22">
        <v>0.116</v>
      </c>
      <c r="E265" s="20">
        <v>327</v>
      </c>
      <c r="F265" s="23">
        <v>0.083</v>
      </c>
    </row>
    <row r="266" spans="1:6" s="28" customFormat="1" ht="15" customHeight="1">
      <c r="A266" s="170"/>
      <c r="B266" s="91" t="s">
        <v>12</v>
      </c>
      <c r="C266" s="21">
        <v>56</v>
      </c>
      <c r="D266" s="22">
        <v>0.136</v>
      </c>
      <c r="E266" s="20">
        <v>324</v>
      </c>
      <c r="F266" s="23">
        <v>0.082</v>
      </c>
    </row>
    <row r="267" spans="1:6" s="28" customFormat="1" ht="15" customHeight="1">
      <c r="A267" s="170"/>
      <c r="B267" s="91" t="s">
        <v>13</v>
      </c>
      <c r="C267" s="21">
        <v>99</v>
      </c>
      <c r="D267" s="22">
        <v>0.24</v>
      </c>
      <c r="E267" s="20">
        <v>727</v>
      </c>
      <c r="F267" s="23">
        <v>0.184</v>
      </c>
    </row>
    <row r="268" spans="1:6" s="28" customFormat="1" ht="15" customHeight="1">
      <c r="A268" s="171"/>
      <c r="B268" s="92" t="s">
        <v>5</v>
      </c>
      <c r="C268" s="29">
        <v>413</v>
      </c>
      <c r="D268" s="30">
        <v>1</v>
      </c>
      <c r="E268" s="31">
        <v>3956</v>
      </c>
      <c r="F268" s="32">
        <v>1</v>
      </c>
    </row>
    <row r="269" spans="1:6" s="28" customFormat="1" ht="15" customHeight="1">
      <c r="A269" s="172" t="s">
        <v>189</v>
      </c>
      <c r="B269" s="90" t="s">
        <v>14</v>
      </c>
      <c r="C269" s="33">
        <v>139</v>
      </c>
      <c r="D269" s="34">
        <v>0.337</v>
      </c>
      <c r="E269" s="35">
        <v>1962</v>
      </c>
      <c r="F269" s="36">
        <v>0.495</v>
      </c>
    </row>
    <row r="270" spans="1:6" s="28" customFormat="1" ht="15" customHeight="1">
      <c r="A270" s="170"/>
      <c r="B270" s="91" t="s">
        <v>15</v>
      </c>
      <c r="C270" s="21">
        <v>47</v>
      </c>
      <c r="D270" s="22">
        <v>0.114</v>
      </c>
      <c r="E270" s="20">
        <v>404</v>
      </c>
      <c r="F270" s="23">
        <v>0.102</v>
      </c>
    </row>
    <row r="271" spans="1:6" s="28" customFormat="1" ht="15" customHeight="1">
      <c r="A271" s="170"/>
      <c r="B271" s="91" t="s">
        <v>11</v>
      </c>
      <c r="C271" s="21">
        <v>99</v>
      </c>
      <c r="D271" s="22">
        <v>0.24</v>
      </c>
      <c r="E271" s="20">
        <v>597</v>
      </c>
      <c r="F271" s="23">
        <v>0.151</v>
      </c>
    </row>
    <row r="272" spans="1:6" s="28" customFormat="1" ht="15" customHeight="1">
      <c r="A272" s="170"/>
      <c r="B272" s="91" t="s">
        <v>12</v>
      </c>
      <c r="C272" s="21">
        <v>79</v>
      </c>
      <c r="D272" s="22">
        <v>0.192</v>
      </c>
      <c r="E272" s="20">
        <v>492</v>
      </c>
      <c r="F272" s="23">
        <v>0.124</v>
      </c>
    </row>
    <row r="273" spans="1:6" s="28" customFormat="1" ht="15" customHeight="1">
      <c r="A273" s="170"/>
      <c r="B273" s="91" t="s">
        <v>13</v>
      </c>
      <c r="C273" s="21">
        <v>48</v>
      </c>
      <c r="D273" s="22">
        <v>0.117</v>
      </c>
      <c r="E273" s="20">
        <v>508</v>
      </c>
      <c r="F273" s="23">
        <v>0.128</v>
      </c>
    </row>
    <row r="274" spans="1:6" s="28" customFormat="1" ht="15" customHeight="1">
      <c r="A274" s="171"/>
      <c r="B274" s="92" t="s">
        <v>5</v>
      </c>
      <c r="C274" s="29">
        <v>412</v>
      </c>
      <c r="D274" s="30">
        <v>1</v>
      </c>
      <c r="E274" s="31">
        <v>3963</v>
      </c>
      <c r="F274" s="32">
        <v>1</v>
      </c>
    </row>
    <row r="275" spans="1:6" s="28" customFormat="1" ht="15" customHeight="1">
      <c r="A275" s="172" t="s">
        <v>190</v>
      </c>
      <c r="B275" s="90" t="s">
        <v>14</v>
      </c>
      <c r="C275" s="33">
        <v>210</v>
      </c>
      <c r="D275" s="34">
        <v>0.512</v>
      </c>
      <c r="E275" s="35">
        <v>2240</v>
      </c>
      <c r="F275" s="36">
        <v>0.565</v>
      </c>
    </row>
    <row r="276" spans="1:6" s="28" customFormat="1" ht="15" customHeight="1">
      <c r="A276" s="170"/>
      <c r="B276" s="91" t="s">
        <v>15</v>
      </c>
      <c r="C276" s="21">
        <v>50</v>
      </c>
      <c r="D276" s="22">
        <v>0.122</v>
      </c>
      <c r="E276" s="20">
        <v>505</v>
      </c>
      <c r="F276" s="23">
        <v>0.127</v>
      </c>
    </row>
    <row r="277" spans="1:6" s="28" customFormat="1" ht="15" customHeight="1">
      <c r="A277" s="170"/>
      <c r="B277" s="91" t="s">
        <v>11</v>
      </c>
      <c r="C277" s="21">
        <v>70</v>
      </c>
      <c r="D277" s="22">
        <v>0.171</v>
      </c>
      <c r="E277" s="20">
        <v>612</v>
      </c>
      <c r="F277" s="23">
        <v>0.154</v>
      </c>
    </row>
    <row r="278" spans="1:6" s="28" customFormat="1" ht="15" customHeight="1">
      <c r="A278" s="170"/>
      <c r="B278" s="91" t="s">
        <v>12</v>
      </c>
      <c r="C278" s="21">
        <v>54</v>
      </c>
      <c r="D278" s="22">
        <v>0.132</v>
      </c>
      <c r="E278" s="20">
        <v>364</v>
      </c>
      <c r="F278" s="23">
        <v>0.092</v>
      </c>
    </row>
    <row r="279" spans="1:6" s="28" customFormat="1" ht="15" customHeight="1">
      <c r="A279" s="170"/>
      <c r="B279" s="91" t="s">
        <v>13</v>
      </c>
      <c r="C279" s="21">
        <v>26</v>
      </c>
      <c r="D279" s="22">
        <v>0.063</v>
      </c>
      <c r="E279" s="20">
        <v>241</v>
      </c>
      <c r="F279" s="23">
        <v>0.061</v>
      </c>
    </row>
    <row r="280" spans="1:6" s="28" customFormat="1" ht="15" customHeight="1">
      <c r="A280" s="171"/>
      <c r="B280" s="92" t="s">
        <v>5</v>
      </c>
      <c r="C280" s="29">
        <v>410</v>
      </c>
      <c r="D280" s="30">
        <v>1</v>
      </c>
      <c r="E280" s="31">
        <v>3962</v>
      </c>
      <c r="F280" s="32">
        <v>1</v>
      </c>
    </row>
    <row r="281" spans="1:6" s="28" customFormat="1" ht="15" customHeight="1">
      <c r="A281" s="172" t="s">
        <v>191</v>
      </c>
      <c r="B281" s="90" t="s">
        <v>14</v>
      </c>
      <c r="C281" s="33">
        <v>147</v>
      </c>
      <c r="D281" s="34">
        <v>0.359</v>
      </c>
      <c r="E281" s="35">
        <v>1844</v>
      </c>
      <c r="F281" s="36">
        <v>0.466</v>
      </c>
    </row>
    <row r="282" spans="1:6" s="28" customFormat="1" ht="15" customHeight="1">
      <c r="A282" s="170"/>
      <c r="B282" s="91" t="s">
        <v>15</v>
      </c>
      <c r="C282" s="21">
        <v>46</v>
      </c>
      <c r="D282" s="22">
        <v>0.112</v>
      </c>
      <c r="E282" s="20">
        <v>412</v>
      </c>
      <c r="F282" s="23">
        <v>0.104</v>
      </c>
    </row>
    <row r="283" spans="1:6" s="28" customFormat="1" ht="15" customHeight="1">
      <c r="A283" s="170"/>
      <c r="B283" s="91" t="s">
        <v>11</v>
      </c>
      <c r="C283" s="21">
        <v>85</v>
      </c>
      <c r="D283" s="22">
        <v>0.208</v>
      </c>
      <c r="E283" s="20">
        <v>604</v>
      </c>
      <c r="F283" s="23">
        <v>0.153</v>
      </c>
    </row>
    <row r="284" spans="1:6" s="28" customFormat="1" ht="15" customHeight="1">
      <c r="A284" s="170"/>
      <c r="B284" s="91" t="s">
        <v>12</v>
      </c>
      <c r="C284" s="21">
        <v>75</v>
      </c>
      <c r="D284" s="22">
        <v>0.183</v>
      </c>
      <c r="E284" s="20">
        <v>475</v>
      </c>
      <c r="F284" s="23">
        <v>0.12</v>
      </c>
    </row>
    <row r="285" spans="1:6" s="28" customFormat="1" ht="15" customHeight="1">
      <c r="A285" s="170"/>
      <c r="B285" s="91" t="s">
        <v>13</v>
      </c>
      <c r="C285" s="21">
        <v>56</v>
      </c>
      <c r="D285" s="22">
        <v>0.137</v>
      </c>
      <c r="E285" s="20">
        <v>618</v>
      </c>
      <c r="F285" s="23">
        <v>0.156</v>
      </c>
    </row>
    <row r="286" spans="1:6" s="28" customFormat="1" ht="15" customHeight="1">
      <c r="A286" s="171"/>
      <c r="B286" s="92" t="s">
        <v>5</v>
      </c>
      <c r="C286" s="29">
        <v>409</v>
      </c>
      <c r="D286" s="30">
        <v>1</v>
      </c>
      <c r="E286" s="31">
        <v>3953</v>
      </c>
      <c r="F286" s="32">
        <v>1</v>
      </c>
    </row>
    <row r="287" spans="1:6" ht="15" customHeight="1">
      <c r="A287" s="172" t="s">
        <v>192</v>
      </c>
      <c r="B287" s="90" t="s">
        <v>14</v>
      </c>
      <c r="C287" s="33">
        <v>195</v>
      </c>
      <c r="D287" s="34">
        <v>0.473</v>
      </c>
      <c r="E287" s="35">
        <v>2213</v>
      </c>
      <c r="F287" s="36">
        <v>0.557</v>
      </c>
    </row>
    <row r="288" spans="1:6" ht="15" customHeight="1">
      <c r="A288" s="170"/>
      <c r="B288" s="91" t="s">
        <v>15</v>
      </c>
      <c r="C288" s="21">
        <v>50</v>
      </c>
      <c r="D288" s="22">
        <v>0.121</v>
      </c>
      <c r="E288" s="20">
        <v>424</v>
      </c>
      <c r="F288" s="23">
        <v>0.107</v>
      </c>
    </row>
    <row r="289" spans="1:6" ht="15" customHeight="1">
      <c r="A289" s="170"/>
      <c r="B289" s="91" t="s">
        <v>11</v>
      </c>
      <c r="C289" s="21">
        <v>76</v>
      </c>
      <c r="D289" s="22">
        <v>0.184</v>
      </c>
      <c r="E289" s="20">
        <v>578</v>
      </c>
      <c r="F289" s="23">
        <v>0.146</v>
      </c>
    </row>
    <row r="290" spans="1:6" ht="15" customHeight="1">
      <c r="A290" s="170"/>
      <c r="B290" s="91" t="s">
        <v>12</v>
      </c>
      <c r="C290" s="21">
        <v>58</v>
      </c>
      <c r="D290" s="22">
        <v>0.141</v>
      </c>
      <c r="E290" s="20">
        <v>437</v>
      </c>
      <c r="F290" s="23">
        <v>0.11</v>
      </c>
    </row>
    <row r="291" spans="1:6" ht="15" customHeight="1">
      <c r="A291" s="170"/>
      <c r="B291" s="91" t="s">
        <v>13</v>
      </c>
      <c r="C291" s="21">
        <v>33</v>
      </c>
      <c r="D291" s="22">
        <v>0.08</v>
      </c>
      <c r="E291" s="20">
        <v>318</v>
      </c>
      <c r="F291" s="23">
        <v>0.08</v>
      </c>
    </row>
    <row r="292" spans="1:6" ht="15" customHeight="1">
      <c r="A292" s="171"/>
      <c r="B292" s="92" t="s">
        <v>5</v>
      </c>
      <c r="C292" s="29">
        <v>412</v>
      </c>
      <c r="D292" s="30">
        <v>1</v>
      </c>
      <c r="E292" s="31">
        <v>3970</v>
      </c>
      <c r="F292" s="32">
        <v>1</v>
      </c>
    </row>
    <row r="293" spans="1:6" ht="15" customHeight="1">
      <c r="A293" s="172" t="s">
        <v>193</v>
      </c>
      <c r="B293" s="90" t="s">
        <v>14</v>
      </c>
      <c r="C293" s="33">
        <v>55</v>
      </c>
      <c r="D293" s="34">
        <v>0.134</v>
      </c>
      <c r="E293" s="35">
        <v>1002</v>
      </c>
      <c r="F293" s="36">
        <v>0.253</v>
      </c>
    </row>
    <row r="294" spans="1:6" ht="15" customHeight="1">
      <c r="A294" s="170"/>
      <c r="B294" s="91" t="s">
        <v>15</v>
      </c>
      <c r="C294" s="21">
        <v>52</v>
      </c>
      <c r="D294" s="22">
        <v>0.127</v>
      </c>
      <c r="E294" s="20">
        <v>449</v>
      </c>
      <c r="F294" s="23">
        <v>0.113</v>
      </c>
    </row>
    <row r="295" spans="1:6" ht="15" customHeight="1">
      <c r="A295" s="170"/>
      <c r="B295" s="91" t="s">
        <v>11</v>
      </c>
      <c r="C295" s="21">
        <v>129</v>
      </c>
      <c r="D295" s="22">
        <v>0.314</v>
      </c>
      <c r="E295" s="20">
        <v>984</v>
      </c>
      <c r="F295" s="23">
        <v>0.248</v>
      </c>
    </row>
    <row r="296" spans="1:6" ht="15" customHeight="1">
      <c r="A296" s="170"/>
      <c r="B296" s="91" t="s">
        <v>12</v>
      </c>
      <c r="C296" s="21">
        <v>112</v>
      </c>
      <c r="D296" s="22">
        <v>0.273</v>
      </c>
      <c r="E296" s="20">
        <v>831</v>
      </c>
      <c r="F296" s="23">
        <v>0.21</v>
      </c>
    </row>
    <row r="297" spans="1:6" ht="15" customHeight="1">
      <c r="A297" s="170"/>
      <c r="B297" s="91" t="s">
        <v>13</v>
      </c>
      <c r="C297" s="21">
        <v>63</v>
      </c>
      <c r="D297" s="22">
        <v>0.153</v>
      </c>
      <c r="E297" s="20">
        <v>695</v>
      </c>
      <c r="F297" s="23">
        <v>0.175</v>
      </c>
    </row>
    <row r="298" spans="1:6" ht="15" customHeight="1">
      <c r="A298" s="171"/>
      <c r="B298" s="92" t="s">
        <v>5</v>
      </c>
      <c r="C298" s="29">
        <v>411</v>
      </c>
      <c r="D298" s="30">
        <v>1</v>
      </c>
      <c r="E298" s="31">
        <v>3961</v>
      </c>
      <c r="F298" s="32">
        <v>1</v>
      </c>
    </row>
    <row r="299" spans="1:6" ht="15" customHeight="1">
      <c r="A299" s="172" t="s">
        <v>194</v>
      </c>
      <c r="B299" s="90" t="s">
        <v>14</v>
      </c>
      <c r="C299" s="33">
        <v>270</v>
      </c>
      <c r="D299" s="34">
        <v>0.657</v>
      </c>
      <c r="E299" s="35">
        <v>2451</v>
      </c>
      <c r="F299" s="36">
        <v>0.619</v>
      </c>
    </row>
    <row r="300" spans="1:6" ht="15" customHeight="1">
      <c r="A300" s="170"/>
      <c r="B300" s="91" t="s">
        <v>15</v>
      </c>
      <c r="C300" s="21">
        <v>26</v>
      </c>
      <c r="D300" s="22">
        <v>0.063</v>
      </c>
      <c r="E300" s="20">
        <v>128</v>
      </c>
      <c r="F300" s="23">
        <v>0.032</v>
      </c>
    </row>
    <row r="301" spans="1:6" ht="15" customHeight="1">
      <c r="A301" s="170"/>
      <c r="B301" s="91" t="s">
        <v>11</v>
      </c>
      <c r="C301" s="21">
        <v>23</v>
      </c>
      <c r="D301" s="22">
        <v>0.056</v>
      </c>
      <c r="E301" s="20">
        <v>222</v>
      </c>
      <c r="F301" s="23">
        <v>0.056</v>
      </c>
    </row>
    <row r="302" spans="1:6" ht="15" customHeight="1">
      <c r="A302" s="170"/>
      <c r="B302" s="91" t="s">
        <v>12</v>
      </c>
      <c r="C302" s="21">
        <v>44</v>
      </c>
      <c r="D302" s="22">
        <v>0.107</v>
      </c>
      <c r="E302" s="20">
        <v>336</v>
      </c>
      <c r="F302" s="23">
        <v>0.085</v>
      </c>
    </row>
    <row r="303" spans="1:6" ht="15" customHeight="1">
      <c r="A303" s="170"/>
      <c r="B303" s="91" t="s">
        <v>13</v>
      </c>
      <c r="C303" s="21">
        <v>48</v>
      </c>
      <c r="D303" s="22">
        <v>0.117</v>
      </c>
      <c r="E303" s="20">
        <v>825</v>
      </c>
      <c r="F303" s="23">
        <v>0.208</v>
      </c>
    </row>
    <row r="304" spans="1:6" ht="15" customHeight="1">
      <c r="A304" s="171"/>
      <c r="B304" s="92" t="s">
        <v>5</v>
      </c>
      <c r="C304" s="29">
        <v>411</v>
      </c>
      <c r="D304" s="30">
        <v>1</v>
      </c>
      <c r="E304" s="31">
        <v>3962</v>
      </c>
      <c r="F304" s="32">
        <v>1</v>
      </c>
    </row>
    <row r="305" spans="1:6" s="28" customFormat="1" ht="27.75" customHeight="1">
      <c r="A305" s="161" t="s">
        <v>205</v>
      </c>
      <c r="B305" s="168"/>
      <c r="C305" s="168"/>
      <c r="D305" s="168"/>
      <c r="E305" s="168"/>
      <c r="F305" s="169"/>
    </row>
    <row r="306" spans="1:6" ht="15" customHeight="1">
      <c r="A306" s="172" t="s">
        <v>195</v>
      </c>
      <c r="B306" s="90" t="s">
        <v>14</v>
      </c>
      <c r="C306" s="33">
        <v>247</v>
      </c>
      <c r="D306" s="34">
        <v>0.6</v>
      </c>
      <c r="E306" s="35">
        <v>2573</v>
      </c>
      <c r="F306" s="36">
        <v>0.649</v>
      </c>
    </row>
    <row r="307" spans="1:6" ht="15" customHeight="1">
      <c r="A307" s="170"/>
      <c r="B307" s="91" t="s">
        <v>15</v>
      </c>
      <c r="C307" s="21">
        <v>37</v>
      </c>
      <c r="D307" s="22">
        <v>0.09</v>
      </c>
      <c r="E307" s="20">
        <v>423</v>
      </c>
      <c r="F307" s="23">
        <v>0.107</v>
      </c>
    </row>
    <row r="308" spans="1:6" ht="15" customHeight="1">
      <c r="A308" s="170"/>
      <c r="B308" s="91" t="s">
        <v>11</v>
      </c>
      <c r="C308" s="21">
        <v>65</v>
      </c>
      <c r="D308" s="22">
        <v>0.158</v>
      </c>
      <c r="E308" s="20">
        <v>449</v>
      </c>
      <c r="F308" s="23">
        <v>0.113</v>
      </c>
    </row>
    <row r="309" spans="1:6" ht="15" customHeight="1">
      <c r="A309" s="170"/>
      <c r="B309" s="91" t="s">
        <v>12</v>
      </c>
      <c r="C309" s="21">
        <v>41</v>
      </c>
      <c r="D309" s="22">
        <v>0.1</v>
      </c>
      <c r="E309" s="20">
        <v>284</v>
      </c>
      <c r="F309" s="23">
        <v>0.072</v>
      </c>
    </row>
    <row r="310" spans="1:6" ht="15" customHeight="1">
      <c r="A310" s="170"/>
      <c r="B310" s="91" t="s">
        <v>13</v>
      </c>
      <c r="C310" s="21">
        <v>22</v>
      </c>
      <c r="D310" s="22">
        <v>0.053</v>
      </c>
      <c r="E310" s="20">
        <v>236</v>
      </c>
      <c r="F310" s="23">
        <v>0.06</v>
      </c>
    </row>
    <row r="311" spans="1:6" ht="15" customHeight="1">
      <c r="A311" s="171"/>
      <c r="B311" s="92" t="s">
        <v>5</v>
      </c>
      <c r="C311" s="29">
        <v>412</v>
      </c>
      <c r="D311" s="30">
        <v>1</v>
      </c>
      <c r="E311" s="31">
        <v>3965</v>
      </c>
      <c r="F311" s="32">
        <v>1</v>
      </c>
    </row>
    <row r="312" spans="1:6" s="28" customFormat="1" ht="15" customHeight="1">
      <c r="A312" s="172" t="s">
        <v>196</v>
      </c>
      <c r="B312" s="90" t="s">
        <v>14</v>
      </c>
      <c r="C312" s="33">
        <v>116</v>
      </c>
      <c r="D312" s="34">
        <v>0.282</v>
      </c>
      <c r="E312" s="35">
        <v>1415</v>
      </c>
      <c r="F312" s="36">
        <v>0.357</v>
      </c>
    </row>
    <row r="313" spans="1:6" s="28" customFormat="1" ht="15" customHeight="1">
      <c r="A313" s="170"/>
      <c r="B313" s="91" t="s">
        <v>15</v>
      </c>
      <c r="C313" s="21">
        <v>32</v>
      </c>
      <c r="D313" s="22">
        <v>0.078</v>
      </c>
      <c r="E313" s="20">
        <v>230</v>
      </c>
      <c r="F313" s="23">
        <v>0.058</v>
      </c>
    </row>
    <row r="314" spans="1:6" s="28" customFormat="1" ht="15" customHeight="1">
      <c r="A314" s="170"/>
      <c r="B314" s="91" t="s">
        <v>11</v>
      </c>
      <c r="C314" s="21">
        <v>62</v>
      </c>
      <c r="D314" s="22">
        <v>0.151</v>
      </c>
      <c r="E314" s="20">
        <v>535</v>
      </c>
      <c r="F314" s="23">
        <v>0.135</v>
      </c>
    </row>
    <row r="315" spans="1:6" s="28" customFormat="1" ht="15" customHeight="1">
      <c r="A315" s="170"/>
      <c r="B315" s="91" t="s">
        <v>12</v>
      </c>
      <c r="C315" s="21">
        <v>94</v>
      </c>
      <c r="D315" s="22">
        <v>0.229</v>
      </c>
      <c r="E315" s="20">
        <v>733</v>
      </c>
      <c r="F315" s="23">
        <v>0.185</v>
      </c>
    </row>
    <row r="316" spans="1:6" s="28" customFormat="1" ht="15" customHeight="1">
      <c r="A316" s="170"/>
      <c r="B316" s="91" t="s">
        <v>13</v>
      </c>
      <c r="C316" s="21">
        <v>107</v>
      </c>
      <c r="D316" s="22">
        <v>0.26</v>
      </c>
      <c r="E316" s="20">
        <v>1053</v>
      </c>
      <c r="F316" s="23">
        <v>0.266</v>
      </c>
    </row>
    <row r="317" spans="1:6" s="28" customFormat="1" ht="15" customHeight="1">
      <c r="A317" s="171"/>
      <c r="B317" s="92" t="s">
        <v>5</v>
      </c>
      <c r="C317" s="29">
        <v>411</v>
      </c>
      <c r="D317" s="30">
        <v>1</v>
      </c>
      <c r="E317" s="31">
        <v>3966</v>
      </c>
      <c r="F317" s="32">
        <v>1</v>
      </c>
    </row>
    <row r="318" spans="1:6" s="28" customFormat="1" ht="15" customHeight="1">
      <c r="A318" s="172" t="s">
        <v>197</v>
      </c>
      <c r="B318" s="90" t="s">
        <v>14</v>
      </c>
      <c r="C318" s="33">
        <v>117</v>
      </c>
      <c r="D318" s="34">
        <v>0.284</v>
      </c>
      <c r="E318" s="35">
        <v>1438</v>
      </c>
      <c r="F318" s="36">
        <v>0.364</v>
      </c>
    </row>
    <row r="319" spans="1:6" s="28" customFormat="1" ht="15" customHeight="1">
      <c r="A319" s="170"/>
      <c r="B319" s="91" t="s">
        <v>15</v>
      </c>
      <c r="C319" s="21">
        <v>48</v>
      </c>
      <c r="D319" s="22">
        <v>0.117</v>
      </c>
      <c r="E319" s="20">
        <v>385</v>
      </c>
      <c r="F319" s="23">
        <v>0.097</v>
      </c>
    </row>
    <row r="320" spans="1:6" s="28" customFormat="1" ht="15" customHeight="1">
      <c r="A320" s="170"/>
      <c r="B320" s="91" t="s">
        <v>11</v>
      </c>
      <c r="C320" s="21">
        <v>100</v>
      </c>
      <c r="D320" s="22">
        <v>0.243</v>
      </c>
      <c r="E320" s="20">
        <v>830</v>
      </c>
      <c r="F320" s="23">
        <v>0.21</v>
      </c>
    </row>
    <row r="321" spans="1:6" s="28" customFormat="1" ht="15" customHeight="1">
      <c r="A321" s="170"/>
      <c r="B321" s="91" t="s">
        <v>12</v>
      </c>
      <c r="C321" s="21">
        <v>95</v>
      </c>
      <c r="D321" s="22">
        <v>0.231</v>
      </c>
      <c r="E321" s="20">
        <v>681</v>
      </c>
      <c r="F321" s="23">
        <v>0.172</v>
      </c>
    </row>
    <row r="322" spans="1:6" s="28" customFormat="1" ht="15" customHeight="1">
      <c r="A322" s="170"/>
      <c r="B322" s="91" t="s">
        <v>13</v>
      </c>
      <c r="C322" s="21">
        <v>52</v>
      </c>
      <c r="D322" s="22">
        <v>0.126</v>
      </c>
      <c r="E322" s="20">
        <v>620</v>
      </c>
      <c r="F322" s="23">
        <v>0.157</v>
      </c>
    </row>
    <row r="323" spans="1:6" s="28" customFormat="1" ht="15" customHeight="1">
      <c r="A323" s="171"/>
      <c r="B323" s="92" t="s">
        <v>5</v>
      </c>
      <c r="C323" s="29">
        <v>412</v>
      </c>
      <c r="D323" s="30">
        <v>1</v>
      </c>
      <c r="E323" s="31">
        <v>3954</v>
      </c>
      <c r="F323" s="32">
        <v>1</v>
      </c>
    </row>
    <row r="324" spans="1:6" s="28" customFormat="1" ht="15" customHeight="1">
      <c r="A324" s="172" t="s">
        <v>198</v>
      </c>
      <c r="B324" s="90" t="s">
        <v>14</v>
      </c>
      <c r="C324" s="33">
        <v>176</v>
      </c>
      <c r="D324" s="34">
        <v>0.427</v>
      </c>
      <c r="E324" s="35">
        <v>2164</v>
      </c>
      <c r="F324" s="36">
        <v>0.547</v>
      </c>
    </row>
    <row r="325" spans="1:6" s="28" customFormat="1" ht="15" customHeight="1">
      <c r="A325" s="170"/>
      <c r="B325" s="91" t="s">
        <v>15</v>
      </c>
      <c r="C325" s="21">
        <v>47</v>
      </c>
      <c r="D325" s="22">
        <v>0.114</v>
      </c>
      <c r="E325" s="20">
        <v>390</v>
      </c>
      <c r="F325" s="23">
        <v>0.099</v>
      </c>
    </row>
    <row r="326" spans="1:6" s="28" customFormat="1" ht="15" customHeight="1">
      <c r="A326" s="170"/>
      <c r="B326" s="91" t="s">
        <v>11</v>
      </c>
      <c r="C326" s="21">
        <v>84</v>
      </c>
      <c r="D326" s="22">
        <v>0.204</v>
      </c>
      <c r="E326" s="20">
        <v>613</v>
      </c>
      <c r="F326" s="23">
        <v>0.155</v>
      </c>
    </row>
    <row r="327" spans="1:6" s="28" customFormat="1" ht="15" customHeight="1">
      <c r="A327" s="170"/>
      <c r="B327" s="91" t="s">
        <v>12</v>
      </c>
      <c r="C327" s="21">
        <v>65</v>
      </c>
      <c r="D327" s="22">
        <v>0.158</v>
      </c>
      <c r="E327" s="20">
        <v>437</v>
      </c>
      <c r="F327" s="23">
        <v>0.11</v>
      </c>
    </row>
    <row r="328" spans="1:6" s="28" customFormat="1" ht="15" customHeight="1">
      <c r="A328" s="170"/>
      <c r="B328" s="91" t="s">
        <v>13</v>
      </c>
      <c r="C328" s="21">
        <v>40</v>
      </c>
      <c r="D328" s="22">
        <v>0.097</v>
      </c>
      <c r="E328" s="20">
        <v>351</v>
      </c>
      <c r="F328" s="23">
        <v>0.089</v>
      </c>
    </row>
    <row r="329" spans="1:6" s="28" customFormat="1" ht="15" customHeight="1">
      <c r="A329" s="171"/>
      <c r="B329" s="92" t="s">
        <v>5</v>
      </c>
      <c r="C329" s="29">
        <v>412</v>
      </c>
      <c r="D329" s="30">
        <v>1</v>
      </c>
      <c r="E329" s="31">
        <v>3955</v>
      </c>
      <c r="F329" s="32">
        <v>1</v>
      </c>
    </row>
    <row r="330" spans="1:6" s="28" customFormat="1" ht="15" customHeight="1">
      <c r="A330" s="172" t="s">
        <v>199</v>
      </c>
      <c r="B330" s="90" t="s">
        <v>14</v>
      </c>
      <c r="C330" s="33">
        <v>185</v>
      </c>
      <c r="D330" s="34">
        <v>0.449</v>
      </c>
      <c r="E330" s="35">
        <v>1821</v>
      </c>
      <c r="F330" s="36">
        <v>0.459</v>
      </c>
    </row>
    <row r="331" spans="1:6" s="28" customFormat="1" ht="15" customHeight="1">
      <c r="A331" s="170"/>
      <c r="B331" s="91" t="s">
        <v>15</v>
      </c>
      <c r="C331" s="21">
        <v>35</v>
      </c>
      <c r="D331" s="22">
        <v>0.085</v>
      </c>
      <c r="E331" s="20">
        <v>297</v>
      </c>
      <c r="F331" s="23">
        <v>0.075</v>
      </c>
    </row>
    <row r="332" spans="1:6" s="28" customFormat="1" ht="15" customHeight="1">
      <c r="A332" s="170"/>
      <c r="B332" s="91" t="s">
        <v>11</v>
      </c>
      <c r="C332" s="21">
        <v>54</v>
      </c>
      <c r="D332" s="22">
        <v>0.131</v>
      </c>
      <c r="E332" s="20">
        <v>503</v>
      </c>
      <c r="F332" s="23">
        <v>0.127</v>
      </c>
    </row>
    <row r="333" spans="1:6" s="28" customFormat="1" ht="15" customHeight="1">
      <c r="A333" s="170"/>
      <c r="B333" s="91" t="s">
        <v>12</v>
      </c>
      <c r="C333" s="21">
        <v>79</v>
      </c>
      <c r="D333" s="22">
        <v>0.192</v>
      </c>
      <c r="E333" s="20">
        <v>594</v>
      </c>
      <c r="F333" s="23">
        <v>0.15</v>
      </c>
    </row>
    <row r="334" spans="1:6" s="28" customFormat="1" ht="15" customHeight="1">
      <c r="A334" s="170"/>
      <c r="B334" s="91" t="s">
        <v>13</v>
      </c>
      <c r="C334" s="21">
        <v>59</v>
      </c>
      <c r="D334" s="22">
        <v>0.143</v>
      </c>
      <c r="E334" s="20">
        <v>751</v>
      </c>
      <c r="F334" s="23">
        <v>0.189</v>
      </c>
    </row>
    <row r="335" spans="1:6" s="28" customFormat="1" ht="15" customHeight="1">
      <c r="A335" s="171"/>
      <c r="B335" s="92" t="s">
        <v>5</v>
      </c>
      <c r="C335" s="29">
        <v>412</v>
      </c>
      <c r="D335" s="30">
        <v>1</v>
      </c>
      <c r="E335" s="31">
        <v>3966</v>
      </c>
      <c r="F335" s="32">
        <v>1</v>
      </c>
    </row>
    <row r="336" spans="1:6" s="28" customFormat="1" ht="15" customHeight="1">
      <c r="A336" s="172" t="s">
        <v>200</v>
      </c>
      <c r="B336" s="90" t="s">
        <v>14</v>
      </c>
      <c r="C336" s="33">
        <v>131</v>
      </c>
      <c r="D336" s="34">
        <v>0.319</v>
      </c>
      <c r="E336" s="35">
        <v>1948</v>
      </c>
      <c r="F336" s="36">
        <v>0.491</v>
      </c>
    </row>
    <row r="337" spans="1:6" s="28" customFormat="1" ht="15" customHeight="1">
      <c r="A337" s="170"/>
      <c r="B337" s="91" t="s">
        <v>15</v>
      </c>
      <c r="C337" s="21">
        <v>8</v>
      </c>
      <c r="D337" s="22">
        <v>0.019</v>
      </c>
      <c r="E337" s="20">
        <v>80</v>
      </c>
      <c r="F337" s="23">
        <v>0.02</v>
      </c>
    </row>
    <row r="338" spans="1:6" s="28" customFormat="1" ht="15" customHeight="1">
      <c r="A338" s="170"/>
      <c r="B338" s="91" t="s">
        <v>11</v>
      </c>
      <c r="C338" s="21">
        <v>19</v>
      </c>
      <c r="D338" s="22">
        <v>0.046</v>
      </c>
      <c r="E338" s="20">
        <v>222</v>
      </c>
      <c r="F338" s="23">
        <v>0.056</v>
      </c>
    </row>
    <row r="339" spans="1:6" s="28" customFormat="1" ht="15" customHeight="1">
      <c r="A339" s="170"/>
      <c r="B339" s="91" t="s">
        <v>12</v>
      </c>
      <c r="C339" s="21">
        <v>62</v>
      </c>
      <c r="D339" s="22">
        <v>0.151</v>
      </c>
      <c r="E339" s="20">
        <v>399</v>
      </c>
      <c r="F339" s="23">
        <v>0.101</v>
      </c>
    </row>
    <row r="340" spans="1:6" s="28" customFormat="1" ht="15" customHeight="1">
      <c r="A340" s="170"/>
      <c r="B340" s="91" t="s">
        <v>13</v>
      </c>
      <c r="C340" s="21">
        <v>191</v>
      </c>
      <c r="D340" s="22">
        <v>0.465</v>
      </c>
      <c r="E340" s="20">
        <v>1316</v>
      </c>
      <c r="F340" s="23">
        <v>0.332</v>
      </c>
    </row>
    <row r="341" spans="1:6" s="28" customFormat="1" ht="15" customHeight="1">
      <c r="A341" s="171"/>
      <c r="B341" s="92" t="s">
        <v>5</v>
      </c>
      <c r="C341" s="29">
        <v>411</v>
      </c>
      <c r="D341" s="30">
        <v>1</v>
      </c>
      <c r="E341" s="31">
        <v>3965</v>
      </c>
      <c r="F341" s="32">
        <v>1</v>
      </c>
    </row>
    <row r="342" spans="1:6" s="28" customFormat="1" ht="15" customHeight="1">
      <c r="A342" s="172" t="s">
        <v>201</v>
      </c>
      <c r="B342" s="90" t="s">
        <v>14</v>
      </c>
      <c r="C342" s="33">
        <v>79</v>
      </c>
      <c r="D342" s="34">
        <v>0.191</v>
      </c>
      <c r="E342" s="35">
        <v>1411</v>
      </c>
      <c r="F342" s="36">
        <v>0.356</v>
      </c>
    </row>
    <row r="343" spans="1:6" s="28" customFormat="1" ht="15" customHeight="1">
      <c r="A343" s="170"/>
      <c r="B343" s="91" t="s">
        <v>15</v>
      </c>
      <c r="C343" s="21">
        <v>33</v>
      </c>
      <c r="D343" s="22">
        <v>0.08</v>
      </c>
      <c r="E343" s="20">
        <v>280</v>
      </c>
      <c r="F343" s="23">
        <v>0.071</v>
      </c>
    </row>
    <row r="344" spans="1:6" s="28" customFormat="1" ht="15" customHeight="1">
      <c r="A344" s="170"/>
      <c r="B344" s="91" t="s">
        <v>11</v>
      </c>
      <c r="C344" s="21">
        <v>95</v>
      </c>
      <c r="D344" s="22">
        <v>0.23</v>
      </c>
      <c r="E344" s="20">
        <v>620</v>
      </c>
      <c r="F344" s="23">
        <v>0.157</v>
      </c>
    </row>
    <row r="345" spans="1:6" s="28" customFormat="1" ht="15" customHeight="1">
      <c r="A345" s="170"/>
      <c r="B345" s="91" t="s">
        <v>12</v>
      </c>
      <c r="C345" s="21">
        <v>106</v>
      </c>
      <c r="D345" s="22">
        <v>0.257</v>
      </c>
      <c r="E345" s="20">
        <v>717</v>
      </c>
      <c r="F345" s="23">
        <v>0.181</v>
      </c>
    </row>
    <row r="346" spans="1:6" s="28" customFormat="1" ht="15" customHeight="1">
      <c r="A346" s="170"/>
      <c r="B346" s="91" t="s">
        <v>13</v>
      </c>
      <c r="C346" s="21">
        <v>100</v>
      </c>
      <c r="D346" s="22">
        <v>0.242</v>
      </c>
      <c r="E346" s="20">
        <v>933</v>
      </c>
      <c r="F346" s="23">
        <v>0.236</v>
      </c>
    </row>
    <row r="347" spans="1:6" s="28" customFormat="1" ht="15" customHeight="1">
      <c r="A347" s="171"/>
      <c r="B347" s="92" t="s">
        <v>5</v>
      </c>
      <c r="C347" s="29">
        <v>413</v>
      </c>
      <c r="D347" s="30">
        <v>1</v>
      </c>
      <c r="E347" s="31">
        <v>3961</v>
      </c>
      <c r="F347" s="32">
        <v>1</v>
      </c>
    </row>
    <row r="348" spans="1:6" s="28" customFormat="1" ht="27.75" customHeight="1">
      <c r="A348" s="161" t="s">
        <v>205</v>
      </c>
      <c r="B348" s="168"/>
      <c r="C348" s="168"/>
      <c r="D348" s="168"/>
      <c r="E348" s="168"/>
      <c r="F348" s="169"/>
    </row>
    <row r="349" spans="1:6" s="28" customFormat="1" ht="15" customHeight="1">
      <c r="A349" s="172" t="s">
        <v>202</v>
      </c>
      <c r="B349" s="90" t="s">
        <v>14</v>
      </c>
      <c r="C349" s="33">
        <v>212</v>
      </c>
      <c r="D349" s="34">
        <v>0.516</v>
      </c>
      <c r="E349" s="35">
        <v>2032</v>
      </c>
      <c r="F349" s="36">
        <v>0.514</v>
      </c>
    </row>
    <row r="350" spans="1:6" s="28" customFormat="1" ht="15" customHeight="1">
      <c r="A350" s="170"/>
      <c r="B350" s="91" t="s">
        <v>15</v>
      </c>
      <c r="C350" s="21">
        <v>24</v>
      </c>
      <c r="D350" s="22">
        <v>0.058</v>
      </c>
      <c r="E350" s="20">
        <v>272</v>
      </c>
      <c r="F350" s="23">
        <v>0.069</v>
      </c>
    </row>
    <row r="351" spans="1:6" s="28" customFormat="1" ht="15" customHeight="1">
      <c r="A351" s="170"/>
      <c r="B351" s="91" t="s">
        <v>11</v>
      </c>
      <c r="C351" s="21">
        <v>57</v>
      </c>
      <c r="D351" s="22">
        <v>0.139</v>
      </c>
      <c r="E351" s="20">
        <v>514</v>
      </c>
      <c r="F351" s="23">
        <v>0.13</v>
      </c>
    </row>
    <row r="352" spans="1:6" s="28" customFormat="1" ht="15" customHeight="1">
      <c r="A352" s="170"/>
      <c r="B352" s="91" t="s">
        <v>12</v>
      </c>
      <c r="C352" s="21">
        <v>73</v>
      </c>
      <c r="D352" s="22">
        <v>0.178</v>
      </c>
      <c r="E352" s="20">
        <v>524</v>
      </c>
      <c r="F352" s="23">
        <v>0.132</v>
      </c>
    </row>
    <row r="353" spans="1:6" s="28" customFormat="1" ht="15" customHeight="1">
      <c r="A353" s="170"/>
      <c r="B353" s="91" t="s">
        <v>13</v>
      </c>
      <c r="C353" s="21">
        <v>45</v>
      </c>
      <c r="D353" s="22">
        <v>0.109</v>
      </c>
      <c r="E353" s="20">
        <v>613</v>
      </c>
      <c r="F353" s="23">
        <v>0.155</v>
      </c>
    </row>
    <row r="354" spans="1:6" s="28" customFormat="1" ht="15" customHeight="1">
      <c r="A354" s="171"/>
      <c r="B354" s="92" t="s">
        <v>5</v>
      </c>
      <c r="C354" s="29">
        <v>411</v>
      </c>
      <c r="D354" s="30">
        <v>1</v>
      </c>
      <c r="E354" s="31">
        <v>3955</v>
      </c>
      <c r="F354" s="32">
        <v>1</v>
      </c>
    </row>
    <row r="355" spans="1:6" s="28" customFormat="1" ht="15" customHeight="1">
      <c r="A355" s="172" t="s">
        <v>203</v>
      </c>
      <c r="B355" s="90" t="s">
        <v>14</v>
      </c>
      <c r="C355" s="33">
        <v>182</v>
      </c>
      <c r="D355" s="34">
        <v>0.443</v>
      </c>
      <c r="E355" s="35">
        <v>2003</v>
      </c>
      <c r="F355" s="36">
        <v>0.506</v>
      </c>
    </row>
    <row r="356" spans="1:6" s="28" customFormat="1" ht="15" customHeight="1">
      <c r="A356" s="170"/>
      <c r="B356" s="91" t="s">
        <v>15</v>
      </c>
      <c r="C356" s="21">
        <v>16</v>
      </c>
      <c r="D356" s="22">
        <v>0.039</v>
      </c>
      <c r="E356" s="20">
        <v>182</v>
      </c>
      <c r="F356" s="23">
        <v>0.046</v>
      </c>
    </row>
    <row r="357" spans="1:6" s="28" customFormat="1" ht="15" customHeight="1">
      <c r="A357" s="170"/>
      <c r="B357" s="91" t="s">
        <v>11</v>
      </c>
      <c r="C357" s="21">
        <v>51</v>
      </c>
      <c r="D357" s="22">
        <v>0.124</v>
      </c>
      <c r="E357" s="20">
        <v>435</v>
      </c>
      <c r="F357" s="23">
        <v>0.11</v>
      </c>
    </row>
    <row r="358" spans="1:6" s="28" customFormat="1" ht="15" customHeight="1">
      <c r="A358" s="170"/>
      <c r="B358" s="91" t="s">
        <v>12</v>
      </c>
      <c r="C358" s="21">
        <v>86</v>
      </c>
      <c r="D358" s="22">
        <v>0.209</v>
      </c>
      <c r="E358" s="20">
        <v>618</v>
      </c>
      <c r="F358" s="23">
        <v>0.156</v>
      </c>
    </row>
    <row r="359" spans="1:6" s="28" customFormat="1" ht="15" customHeight="1">
      <c r="A359" s="170"/>
      <c r="B359" s="91" t="s">
        <v>13</v>
      </c>
      <c r="C359" s="21">
        <v>76</v>
      </c>
      <c r="D359" s="22">
        <v>0.185</v>
      </c>
      <c r="E359" s="20">
        <v>723</v>
      </c>
      <c r="F359" s="23">
        <v>0.183</v>
      </c>
    </row>
    <row r="360" spans="1:6" s="28" customFormat="1" ht="15" customHeight="1">
      <c r="A360" s="171"/>
      <c r="B360" s="92" t="s">
        <v>5</v>
      </c>
      <c r="C360" s="29">
        <v>411</v>
      </c>
      <c r="D360" s="30">
        <v>1</v>
      </c>
      <c r="E360" s="31">
        <v>3961</v>
      </c>
      <c r="F360" s="32">
        <v>1</v>
      </c>
    </row>
    <row r="361" spans="1:6" s="28" customFormat="1" ht="15" customHeight="1">
      <c r="A361" s="172" t="s">
        <v>204</v>
      </c>
      <c r="B361" s="90" t="s">
        <v>14</v>
      </c>
      <c r="C361" s="33">
        <v>141</v>
      </c>
      <c r="D361" s="34">
        <v>0.671</v>
      </c>
      <c r="E361" s="35">
        <v>1486</v>
      </c>
      <c r="F361" s="36">
        <v>0.746</v>
      </c>
    </row>
    <row r="362" spans="1:6" s="28" customFormat="1" ht="15" customHeight="1">
      <c r="A362" s="170"/>
      <c r="B362" s="91" t="s">
        <v>15</v>
      </c>
      <c r="C362" s="21">
        <v>6</v>
      </c>
      <c r="D362" s="22">
        <v>0.029</v>
      </c>
      <c r="E362" s="20">
        <v>55</v>
      </c>
      <c r="F362" s="23">
        <v>0.028</v>
      </c>
    </row>
    <row r="363" spans="1:6" s="28" customFormat="1" ht="15" customHeight="1">
      <c r="A363" s="170"/>
      <c r="B363" s="91" t="s">
        <v>11</v>
      </c>
      <c r="C363" s="21">
        <v>18</v>
      </c>
      <c r="D363" s="22">
        <v>0.086</v>
      </c>
      <c r="E363" s="20">
        <v>133</v>
      </c>
      <c r="F363" s="23">
        <v>0.067</v>
      </c>
    </row>
    <row r="364" spans="1:6" s="28" customFormat="1" ht="15" customHeight="1">
      <c r="A364" s="170"/>
      <c r="B364" s="91" t="s">
        <v>12</v>
      </c>
      <c r="C364" s="21">
        <v>32</v>
      </c>
      <c r="D364" s="22">
        <v>0.152</v>
      </c>
      <c r="E364" s="20">
        <v>142</v>
      </c>
      <c r="F364" s="23">
        <v>0.071</v>
      </c>
    </row>
    <row r="365" spans="1:6" s="28" customFormat="1" ht="15" customHeight="1">
      <c r="A365" s="170"/>
      <c r="B365" s="91" t="s">
        <v>13</v>
      </c>
      <c r="C365" s="21">
        <v>13</v>
      </c>
      <c r="D365" s="22">
        <v>0.062</v>
      </c>
      <c r="E365" s="20">
        <v>176</v>
      </c>
      <c r="F365" s="23">
        <v>0.088</v>
      </c>
    </row>
    <row r="366" spans="1:6" s="28" customFormat="1" ht="15" customHeight="1">
      <c r="A366" s="171"/>
      <c r="B366" s="92" t="s">
        <v>5</v>
      </c>
      <c r="C366" s="29">
        <v>210</v>
      </c>
      <c r="D366" s="30">
        <v>1</v>
      </c>
      <c r="E366" s="31">
        <v>1992</v>
      </c>
      <c r="F366" s="32">
        <v>1</v>
      </c>
    </row>
    <row r="367" spans="1:6" s="28" customFormat="1" ht="15" customHeight="1">
      <c r="A367" s="161" t="s">
        <v>206</v>
      </c>
      <c r="B367" s="173"/>
      <c r="C367" s="173"/>
      <c r="D367" s="173"/>
      <c r="E367" s="173"/>
      <c r="F367" s="174"/>
    </row>
    <row r="368" spans="1:6" s="28" customFormat="1" ht="15" customHeight="1">
      <c r="A368" s="172" t="s">
        <v>207</v>
      </c>
      <c r="B368" s="93" t="s">
        <v>15</v>
      </c>
      <c r="C368" s="17">
        <v>14</v>
      </c>
      <c r="D368" s="18">
        <v>0.034</v>
      </c>
      <c r="E368" s="16">
        <v>207</v>
      </c>
      <c r="F368" s="19">
        <v>0.052</v>
      </c>
    </row>
    <row r="369" spans="1:6" s="28" customFormat="1" ht="15" customHeight="1">
      <c r="A369" s="170"/>
      <c r="B369" s="91" t="s">
        <v>11</v>
      </c>
      <c r="C369" s="21">
        <v>71</v>
      </c>
      <c r="D369" s="22">
        <v>0.173</v>
      </c>
      <c r="E369" s="20">
        <v>657</v>
      </c>
      <c r="F369" s="23">
        <v>0.166</v>
      </c>
    </row>
    <row r="370" spans="1:6" s="28" customFormat="1" ht="15" customHeight="1">
      <c r="A370" s="170"/>
      <c r="B370" s="94" t="s">
        <v>12</v>
      </c>
      <c r="C370" s="21">
        <v>193</v>
      </c>
      <c r="D370" s="22">
        <v>0.47</v>
      </c>
      <c r="E370" s="20">
        <v>1594</v>
      </c>
      <c r="F370" s="23">
        <v>0.402</v>
      </c>
    </row>
    <row r="371" spans="1:6" s="28" customFormat="1" ht="15" customHeight="1">
      <c r="A371" s="170"/>
      <c r="B371" s="94" t="s">
        <v>13</v>
      </c>
      <c r="C371" s="21">
        <v>133</v>
      </c>
      <c r="D371" s="22">
        <v>0.324</v>
      </c>
      <c r="E371" s="20">
        <v>1506</v>
      </c>
      <c r="F371" s="23">
        <v>0.38</v>
      </c>
    </row>
    <row r="372" spans="1:6" s="28" customFormat="1" ht="15" customHeight="1">
      <c r="A372" s="171"/>
      <c r="B372" s="95" t="s">
        <v>5</v>
      </c>
      <c r="C372" s="21">
        <v>411</v>
      </c>
      <c r="D372" s="22">
        <v>1</v>
      </c>
      <c r="E372" s="20">
        <v>3964</v>
      </c>
      <c r="F372" s="23">
        <v>1</v>
      </c>
    </row>
    <row r="373" spans="1:6" s="28" customFormat="1" ht="15" customHeight="1">
      <c r="A373" s="164" t="s">
        <v>298</v>
      </c>
      <c r="B373" s="93" t="s">
        <v>15</v>
      </c>
      <c r="C373" s="17">
        <v>16</v>
      </c>
      <c r="D373" s="18">
        <v>0.039</v>
      </c>
      <c r="E373" s="16">
        <v>265</v>
      </c>
      <c r="F373" s="19">
        <v>0.067</v>
      </c>
    </row>
    <row r="374" spans="1:6" s="28" customFormat="1" ht="15" customHeight="1">
      <c r="A374" s="170"/>
      <c r="B374" s="91" t="s">
        <v>11</v>
      </c>
      <c r="C374" s="21">
        <v>102</v>
      </c>
      <c r="D374" s="22">
        <v>0.248</v>
      </c>
      <c r="E374" s="20">
        <v>901</v>
      </c>
      <c r="F374" s="23">
        <v>0.227</v>
      </c>
    </row>
    <row r="375" spans="1:6" s="28" customFormat="1" ht="15" customHeight="1">
      <c r="A375" s="170"/>
      <c r="B375" s="94" t="s">
        <v>12</v>
      </c>
      <c r="C375" s="21">
        <v>175</v>
      </c>
      <c r="D375" s="22">
        <v>0.426</v>
      </c>
      <c r="E375" s="20">
        <v>1579</v>
      </c>
      <c r="F375" s="23">
        <v>0.398</v>
      </c>
    </row>
    <row r="376" spans="1:6" s="28" customFormat="1" ht="15" customHeight="1">
      <c r="A376" s="170"/>
      <c r="B376" s="94" t="s">
        <v>13</v>
      </c>
      <c r="C376" s="21">
        <v>118</v>
      </c>
      <c r="D376" s="22">
        <v>0.287</v>
      </c>
      <c r="E376" s="20">
        <v>1222</v>
      </c>
      <c r="F376" s="23">
        <v>0.308</v>
      </c>
    </row>
    <row r="377" spans="1:6" s="28" customFormat="1" ht="15" customHeight="1">
      <c r="A377" s="171"/>
      <c r="B377" s="95" t="s">
        <v>5</v>
      </c>
      <c r="C377" s="29">
        <v>411</v>
      </c>
      <c r="D377" s="30">
        <v>1</v>
      </c>
      <c r="E377" s="31">
        <v>3967</v>
      </c>
      <c r="F377" s="32">
        <v>1</v>
      </c>
    </row>
    <row r="378" spans="1:6" s="28" customFormat="1" ht="15" customHeight="1">
      <c r="A378" s="172" t="s">
        <v>208</v>
      </c>
      <c r="B378" s="93" t="s">
        <v>15</v>
      </c>
      <c r="C378" s="17">
        <v>19</v>
      </c>
      <c r="D378" s="18">
        <v>0.046</v>
      </c>
      <c r="E378" s="16">
        <v>372</v>
      </c>
      <c r="F378" s="19">
        <v>0.094</v>
      </c>
    </row>
    <row r="379" spans="1:6" s="28" customFormat="1" ht="15" customHeight="1">
      <c r="A379" s="170"/>
      <c r="B379" s="91" t="s">
        <v>11</v>
      </c>
      <c r="C379" s="21">
        <v>86</v>
      </c>
      <c r="D379" s="22">
        <v>0.21</v>
      </c>
      <c r="E379" s="20">
        <v>1026</v>
      </c>
      <c r="F379" s="23">
        <v>0.26</v>
      </c>
    </row>
    <row r="380" spans="1:6" s="28" customFormat="1" ht="15" customHeight="1">
      <c r="A380" s="170"/>
      <c r="B380" s="94" t="s">
        <v>12</v>
      </c>
      <c r="C380" s="21">
        <v>183</v>
      </c>
      <c r="D380" s="22">
        <v>0.446</v>
      </c>
      <c r="E380" s="20">
        <v>1470</v>
      </c>
      <c r="F380" s="23">
        <v>0.372</v>
      </c>
    </row>
    <row r="381" spans="1:6" s="28" customFormat="1" ht="15" customHeight="1">
      <c r="A381" s="170"/>
      <c r="B381" s="94" t="s">
        <v>13</v>
      </c>
      <c r="C381" s="21">
        <v>122</v>
      </c>
      <c r="D381" s="22">
        <v>0.298</v>
      </c>
      <c r="E381" s="20">
        <v>1079</v>
      </c>
      <c r="F381" s="23">
        <v>0.273</v>
      </c>
    </row>
    <row r="382" spans="1:6" s="28" customFormat="1" ht="15" customHeight="1">
      <c r="A382" s="171"/>
      <c r="B382" s="95" t="s">
        <v>5</v>
      </c>
      <c r="C382" s="21">
        <v>410</v>
      </c>
      <c r="D382" s="22">
        <v>1</v>
      </c>
      <c r="E382" s="20">
        <v>3947</v>
      </c>
      <c r="F382" s="23">
        <v>1</v>
      </c>
    </row>
    <row r="383" spans="1:6" s="28" customFormat="1" ht="15" customHeight="1">
      <c r="A383" s="172" t="s">
        <v>209</v>
      </c>
      <c r="B383" s="93" t="s">
        <v>15</v>
      </c>
      <c r="C383" s="17">
        <v>25</v>
      </c>
      <c r="D383" s="18">
        <v>0.061</v>
      </c>
      <c r="E383" s="16">
        <v>440</v>
      </c>
      <c r="F383" s="19">
        <v>0.111</v>
      </c>
    </row>
    <row r="384" spans="1:6" s="28" customFormat="1" ht="15" customHeight="1">
      <c r="A384" s="170"/>
      <c r="B384" s="91" t="s">
        <v>11</v>
      </c>
      <c r="C384" s="21">
        <v>81</v>
      </c>
      <c r="D384" s="22">
        <v>0.197</v>
      </c>
      <c r="E384" s="20">
        <v>917</v>
      </c>
      <c r="F384" s="23">
        <v>0.232</v>
      </c>
    </row>
    <row r="385" spans="1:6" s="28" customFormat="1" ht="15" customHeight="1">
      <c r="A385" s="170"/>
      <c r="B385" s="94" t="s">
        <v>12</v>
      </c>
      <c r="C385" s="21">
        <v>181</v>
      </c>
      <c r="D385" s="22">
        <v>0.439</v>
      </c>
      <c r="E385" s="20">
        <v>1460</v>
      </c>
      <c r="F385" s="23">
        <v>0.369</v>
      </c>
    </row>
    <row r="386" spans="1:6" s="28" customFormat="1" ht="15" customHeight="1">
      <c r="A386" s="170"/>
      <c r="B386" s="94" t="s">
        <v>13</v>
      </c>
      <c r="C386" s="21">
        <v>125</v>
      </c>
      <c r="D386" s="22">
        <v>0.303</v>
      </c>
      <c r="E386" s="20">
        <v>1136</v>
      </c>
      <c r="F386" s="23">
        <v>0.287</v>
      </c>
    </row>
    <row r="387" spans="1:6" s="28" customFormat="1" ht="15" customHeight="1">
      <c r="A387" s="171"/>
      <c r="B387" s="95" t="s">
        <v>5</v>
      </c>
      <c r="C387" s="24">
        <v>412</v>
      </c>
      <c r="D387" s="25">
        <v>1</v>
      </c>
      <c r="E387" s="26">
        <v>3953</v>
      </c>
      <c r="F387" s="27">
        <v>1</v>
      </c>
    </row>
    <row r="388" spans="1:6" s="28" customFormat="1" ht="15" customHeight="1">
      <c r="A388" s="172" t="s">
        <v>210</v>
      </c>
      <c r="B388" s="93" t="s">
        <v>15</v>
      </c>
      <c r="C388" s="17">
        <v>68</v>
      </c>
      <c r="D388" s="18">
        <v>0.165</v>
      </c>
      <c r="E388" s="16">
        <v>847</v>
      </c>
      <c r="F388" s="19">
        <v>0.214</v>
      </c>
    </row>
    <row r="389" spans="1:6" s="28" customFormat="1" ht="15" customHeight="1">
      <c r="A389" s="170"/>
      <c r="B389" s="91" t="s">
        <v>11</v>
      </c>
      <c r="C389" s="21">
        <v>107</v>
      </c>
      <c r="D389" s="22">
        <v>0.26</v>
      </c>
      <c r="E389" s="20">
        <v>1206</v>
      </c>
      <c r="F389" s="23">
        <v>0.304</v>
      </c>
    </row>
    <row r="390" spans="1:6" s="28" customFormat="1" ht="15" customHeight="1">
      <c r="A390" s="170"/>
      <c r="B390" s="94" t="s">
        <v>12</v>
      </c>
      <c r="C390" s="21">
        <v>142</v>
      </c>
      <c r="D390" s="22">
        <v>0.345</v>
      </c>
      <c r="E390" s="20">
        <v>1113</v>
      </c>
      <c r="F390" s="23">
        <v>0.281</v>
      </c>
    </row>
    <row r="391" spans="1:6" s="28" customFormat="1" ht="15" customHeight="1">
      <c r="A391" s="170"/>
      <c r="B391" s="94" t="s">
        <v>13</v>
      </c>
      <c r="C391" s="21">
        <v>94</v>
      </c>
      <c r="D391" s="22">
        <v>0.229</v>
      </c>
      <c r="E391" s="20">
        <v>798</v>
      </c>
      <c r="F391" s="23">
        <v>0.201</v>
      </c>
    </row>
    <row r="392" spans="1:6" s="28" customFormat="1" ht="15" customHeight="1">
      <c r="A392" s="171"/>
      <c r="B392" s="95" t="s">
        <v>5</v>
      </c>
      <c r="C392" s="29">
        <v>411</v>
      </c>
      <c r="D392" s="30">
        <v>1</v>
      </c>
      <c r="E392" s="31">
        <v>3964</v>
      </c>
      <c r="F392" s="32">
        <v>1</v>
      </c>
    </row>
    <row r="393" spans="1:6" s="28" customFormat="1" ht="15" customHeight="1">
      <c r="A393" s="161" t="s">
        <v>212</v>
      </c>
      <c r="B393" s="173"/>
      <c r="C393" s="173"/>
      <c r="D393" s="173"/>
      <c r="E393" s="173"/>
      <c r="F393" s="174"/>
    </row>
    <row r="394" spans="1:6" s="28" customFormat="1" ht="15" customHeight="1">
      <c r="A394" s="172" t="s">
        <v>211</v>
      </c>
      <c r="B394" s="93" t="s">
        <v>15</v>
      </c>
      <c r="C394" s="17">
        <v>15</v>
      </c>
      <c r="D394" s="18">
        <v>0.036</v>
      </c>
      <c r="E394" s="16">
        <v>331</v>
      </c>
      <c r="F394" s="19">
        <v>0.084</v>
      </c>
    </row>
    <row r="395" spans="1:6" s="28" customFormat="1" ht="15" customHeight="1">
      <c r="A395" s="170"/>
      <c r="B395" s="91" t="s">
        <v>11</v>
      </c>
      <c r="C395" s="21">
        <v>83</v>
      </c>
      <c r="D395" s="22">
        <v>0.202</v>
      </c>
      <c r="E395" s="20">
        <v>902</v>
      </c>
      <c r="F395" s="23">
        <v>0.228</v>
      </c>
    </row>
    <row r="396" spans="1:6" s="28" customFormat="1" ht="15" customHeight="1">
      <c r="A396" s="170"/>
      <c r="B396" s="94" t="s">
        <v>12</v>
      </c>
      <c r="C396" s="21">
        <v>173</v>
      </c>
      <c r="D396" s="22">
        <v>0.421</v>
      </c>
      <c r="E396" s="20">
        <v>1403</v>
      </c>
      <c r="F396" s="23">
        <v>0.354</v>
      </c>
    </row>
    <row r="397" spans="1:6" s="28" customFormat="1" ht="15" customHeight="1">
      <c r="A397" s="170"/>
      <c r="B397" s="94" t="s">
        <v>13</v>
      </c>
      <c r="C397" s="21">
        <v>140</v>
      </c>
      <c r="D397" s="22">
        <v>0.341</v>
      </c>
      <c r="E397" s="20">
        <v>1322</v>
      </c>
      <c r="F397" s="23">
        <v>0.334</v>
      </c>
    </row>
    <row r="398" spans="1:6" s="28" customFormat="1" ht="15" customHeight="1">
      <c r="A398" s="171"/>
      <c r="B398" s="95" t="s">
        <v>5</v>
      </c>
      <c r="C398" s="21">
        <v>411</v>
      </c>
      <c r="D398" s="22">
        <v>1</v>
      </c>
      <c r="E398" s="20">
        <v>3958</v>
      </c>
      <c r="F398" s="23">
        <v>1</v>
      </c>
    </row>
    <row r="399" spans="1:6" s="28" customFormat="1" ht="15" customHeight="1">
      <c r="A399" s="161" t="s">
        <v>213</v>
      </c>
      <c r="B399" s="168"/>
      <c r="C399" s="168"/>
      <c r="D399" s="168"/>
      <c r="E399" s="168"/>
      <c r="F399" s="169"/>
    </row>
    <row r="400" spans="1:6" ht="15" customHeight="1">
      <c r="A400" s="195" t="s">
        <v>16</v>
      </c>
      <c r="B400" s="191"/>
      <c r="C400" s="33">
        <v>4</v>
      </c>
      <c r="D400" s="34">
        <v>0.01</v>
      </c>
      <c r="E400" s="35">
        <v>45</v>
      </c>
      <c r="F400" s="36">
        <v>0.011</v>
      </c>
    </row>
    <row r="401" spans="1:6" ht="15" customHeight="1">
      <c r="A401" s="193" t="s">
        <v>17</v>
      </c>
      <c r="B401" s="192"/>
      <c r="C401" s="21">
        <v>4</v>
      </c>
      <c r="D401" s="22">
        <v>0.01</v>
      </c>
      <c r="E401" s="20">
        <v>125</v>
      </c>
      <c r="F401" s="23">
        <v>0.031</v>
      </c>
    </row>
    <row r="402" spans="1:6" ht="15" customHeight="1">
      <c r="A402" s="193" t="s">
        <v>18</v>
      </c>
      <c r="B402" s="192"/>
      <c r="C402" s="21">
        <v>24</v>
      </c>
      <c r="D402" s="22">
        <v>0.058</v>
      </c>
      <c r="E402" s="20">
        <v>300</v>
      </c>
      <c r="F402" s="23">
        <v>0.075</v>
      </c>
    </row>
    <row r="403" spans="1:6" ht="15" customHeight="1">
      <c r="A403" s="193" t="s">
        <v>19</v>
      </c>
      <c r="B403" s="192"/>
      <c r="C403" s="21">
        <v>197</v>
      </c>
      <c r="D403" s="22">
        <v>0.478</v>
      </c>
      <c r="E403" s="20">
        <v>1774</v>
      </c>
      <c r="F403" s="23">
        <v>0.445</v>
      </c>
    </row>
    <row r="404" spans="1:6" ht="15" customHeight="1">
      <c r="A404" s="193" t="s">
        <v>20</v>
      </c>
      <c r="B404" s="192"/>
      <c r="C404" s="21">
        <v>183</v>
      </c>
      <c r="D404" s="22">
        <v>0.444</v>
      </c>
      <c r="E404" s="20">
        <v>1740</v>
      </c>
      <c r="F404" s="23">
        <v>0.437</v>
      </c>
    </row>
    <row r="405" spans="1:6" ht="15" customHeight="1">
      <c r="A405" s="183" t="s">
        <v>5</v>
      </c>
      <c r="B405" s="194"/>
      <c r="C405" s="29">
        <v>412</v>
      </c>
      <c r="D405" s="30">
        <v>1</v>
      </c>
      <c r="E405" s="31">
        <v>3984</v>
      </c>
      <c r="F405" s="32">
        <v>1</v>
      </c>
    </row>
    <row r="406" spans="1:6" s="28" customFormat="1" ht="15" customHeight="1">
      <c r="A406" s="161" t="s">
        <v>214</v>
      </c>
      <c r="B406" s="168"/>
      <c r="C406" s="168"/>
      <c r="D406" s="168"/>
      <c r="E406" s="168"/>
      <c r="F406" s="169"/>
    </row>
    <row r="407" spans="1:6" ht="15" customHeight="1">
      <c r="A407" s="177" t="s">
        <v>21</v>
      </c>
      <c r="B407" s="191"/>
      <c r="C407" s="33">
        <v>15</v>
      </c>
      <c r="D407" s="34">
        <v>0.036</v>
      </c>
      <c r="E407" s="35">
        <v>155</v>
      </c>
      <c r="F407" s="36">
        <v>0.039</v>
      </c>
    </row>
    <row r="408" spans="1:6" ht="15" customHeight="1">
      <c r="A408" s="179" t="s">
        <v>22</v>
      </c>
      <c r="B408" s="192"/>
      <c r="C408" s="21">
        <v>23</v>
      </c>
      <c r="D408" s="22">
        <v>0.056</v>
      </c>
      <c r="E408" s="20">
        <v>330</v>
      </c>
      <c r="F408" s="23">
        <v>0.083</v>
      </c>
    </row>
    <row r="409" spans="1:6" ht="15" customHeight="1">
      <c r="A409" s="179" t="s">
        <v>23</v>
      </c>
      <c r="B409" s="192"/>
      <c r="C409" s="21">
        <v>70</v>
      </c>
      <c r="D409" s="22">
        <v>0.169</v>
      </c>
      <c r="E409" s="20">
        <v>560</v>
      </c>
      <c r="F409" s="23">
        <v>0.14</v>
      </c>
    </row>
    <row r="410" spans="1:6" ht="15" customHeight="1">
      <c r="A410" s="179" t="s">
        <v>24</v>
      </c>
      <c r="B410" s="192"/>
      <c r="C410" s="21">
        <v>147</v>
      </c>
      <c r="D410" s="22">
        <v>0.355</v>
      </c>
      <c r="E410" s="20">
        <v>1247</v>
      </c>
      <c r="F410" s="23">
        <v>0.312</v>
      </c>
    </row>
    <row r="411" spans="1:6" ht="15" customHeight="1">
      <c r="A411" s="179" t="s">
        <v>25</v>
      </c>
      <c r="B411" s="192"/>
      <c r="C411" s="21">
        <v>159</v>
      </c>
      <c r="D411" s="22">
        <v>0.384</v>
      </c>
      <c r="E411" s="20">
        <v>1702</v>
      </c>
      <c r="F411" s="23">
        <v>0.426</v>
      </c>
    </row>
    <row r="412" spans="1:6" ht="15" customHeight="1">
      <c r="A412" s="183" t="s">
        <v>5</v>
      </c>
      <c r="B412" s="194"/>
      <c r="C412" s="29">
        <v>414</v>
      </c>
      <c r="D412" s="30">
        <v>1</v>
      </c>
      <c r="E412" s="31">
        <v>3994</v>
      </c>
      <c r="F412" s="32">
        <v>1</v>
      </c>
    </row>
    <row r="413" spans="1:6" s="28" customFormat="1" ht="27.75" customHeight="1">
      <c r="A413" s="161" t="s">
        <v>295</v>
      </c>
      <c r="B413" s="168"/>
      <c r="C413" s="168"/>
      <c r="D413" s="168"/>
      <c r="E413" s="168"/>
      <c r="F413" s="169"/>
    </row>
    <row r="414" spans="1:6" ht="15" customHeight="1">
      <c r="A414" s="177" t="s">
        <v>215</v>
      </c>
      <c r="B414" s="191"/>
      <c r="C414" s="33">
        <v>49</v>
      </c>
      <c r="D414" s="34">
        <f>C414/$C$412</f>
        <v>0.11835748792270531</v>
      </c>
      <c r="E414" s="35">
        <v>613</v>
      </c>
      <c r="F414" s="36">
        <f>E414/$E$412</f>
        <v>0.15348022033049574</v>
      </c>
    </row>
    <row r="415" spans="1:6" ht="15" customHeight="1">
      <c r="A415" s="179" t="s">
        <v>216</v>
      </c>
      <c r="B415" s="192"/>
      <c r="C415" s="21">
        <v>64</v>
      </c>
      <c r="D415" s="22">
        <f aca="true" t="shared" si="0" ref="D415:D421">C415/$C$412</f>
        <v>0.15458937198067632</v>
      </c>
      <c r="E415" s="20">
        <v>692</v>
      </c>
      <c r="F415" s="23">
        <f aca="true" t="shared" si="1" ref="F415:F421">E415/$E$412</f>
        <v>0.17325988983475213</v>
      </c>
    </row>
    <row r="416" spans="1:6" ht="15" customHeight="1">
      <c r="A416" s="179" t="s">
        <v>217</v>
      </c>
      <c r="B416" s="192"/>
      <c r="C416" s="21">
        <v>211</v>
      </c>
      <c r="D416" s="22">
        <f t="shared" si="0"/>
        <v>0.5096618357487923</v>
      </c>
      <c r="E416" s="20">
        <v>2080</v>
      </c>
      <c r="F416" s="23">
        <f t="shared" si="1"/>
        <v>0.5207811717576365</v>
      </c>
    </row>
    <row r="417" spans="1:6" ht="15" customHeight="1">
      <c r="A417" s="179" t="s">
        <v>218</v>
      </c>
      <c r="B417" s="192"/>
      <c r="C417" s="21">
        <v>256</v>
      </c>
      <c r="D417" s="22">
        <f t="shared" si="0"/>
        <v>0.6183574879227053</v>
      </c>
      <c r="E417" s="20">
        <v>2270</v>
      </c>
      <c r="F417" s="23">
        <f t="shared" si="1"/>
        <v>0.5683525287931898</v>
      </c>
    </row>
    <row r="418" spans="1:6" ht="15" customHeight="1">
      <c r="A418" s="179" t="s">
        <v>219</v>
      </c>
      <c r="B418" s="192"/>
      <c r="C418" s="21">
        <v>207</v>
      </c>
      <c r="D418" s="22">
        <f t="shared" si="0"/>
        <v>0.5</v>
      </c>
      <c r="E418" s="20">
        <v>2121</v>
      </c>
      <c r="F418" s="23">
        <f t="shared" si="1"/>
        <v>0.5310465698547822</v>
      </c>
    </row>
    <row r="419" spans="1:6" ht="15" customHeight="1">
      <c r="A419" s="179" t="s">
        <v>220</v>
      </c>
      <c r="B419" s="196"/>
      <c r="C419" s="37">
        <v>160</v>
      </c>
      <c r="D419" s="38">
        <f t="shared" si="0"/>
        <v>0.3864734299516908</v>
      </c>
      <c r="E419" s="39">
        <v>1725</v>
      </c>
      <c r="F419" s="40">
        <f t="shared" si="1"/>
        <v>0.43189784677015525</v>
      </c>
    </row>
    <row r="420" spans="1:6" ht="15" customHeight="1">
      <c r="A420" s="179" t="s">
        <v>221</v>
      </c>
      <c r="B420" s="196"/>
      <c r="C420" s="37">
        <v>48</v>
      </c>
      <c r="D420" s="38">
        <f t="shared" si="0"/>
        <v>0.11594202898550725</v>
      </c>
      <c r="E420" s="39">
        <v>469</v>
      </c>
      <c r="F420" s="40">
        <f t="shared" si="1"/>
        <v>0.11742613920881322</v>
      </c>
    </row>
    <row r="421" spans="1:6" ht="15" customHeight="1">
      <c r="A421" s="179" t="s">
        <v>222</v>
      </c>
      <c r="B421" s="196"/>
      <c r="C421" s="37">
        <v>144</v>
      </c>
      <c r="D421" s="38">
        <f t="shared" si="0"/>
        <v>0.34782608695652173</v>
      </c>
      <c r="E421" s="39">
        <v>1252</v>
      </c>
      <c r="F421" s="40">
        <f t="shared" si="1"/>
        <v>0.31347020530796194</v>
      </c>
    </row>
    <row r="422" spans="1:6" s="28" customFormat="1" ht="15" customHeight="1">
      <c r="A422" s="185" t="s">
        <v>299</v>
      </c>
      <c r="B422" s="186"/>
      <c r="C422" s="186"/>
      <c r="D422" s="186"/>
      <c r="E422" s="186"/>
      <c r="F422" s="187"/>
    </row>
    <row r="423" spans="1:6" s="28" customFormat="1" ht="15" customHeight="1">
      <c r="A423" s="177" t="s">
        <v>26</v>
      </c>
      <c r="B423" s="178"/>
      <c r="C423" s="33">
        <v>235</v>
      </c>
      <c r="D423" s="34">
        <v>0.568</v>
      </c>
      <c r="E423" s="35">
        <v>2307</v>
      </c>
      <c r="F423" s="36">
        <v>0.578</v>
      </c>
    </row>
    <row r="424" spans="1:6" s="28" customFormat="1" ht="15" customHeight="1">
      <c r="A424" s="179" t="s">
        <v>27</v>
      </c>
      <c r="B424" s="180"/>
      <c r="C424" s="21">
        <v>36</v>
      </c>
      <c r="D424" s="22">
        <v>0.087</v>
      </c>
      <c r="E424" s="20">
        <v>243</v>
      </c>
      <c r="F424" s="23">
        <v>0.061</v>
      </c>
    </row>
    <row r="425" spans="1:6" s="28" customFormat="1" ht="15" customHeight="1">
      <c r="A425" s="179" t="s">
        <v>28</v>
      </c>
      <c r="B425" s="180"/>
      <c r="C425" s="21">
        <v>64</v>
      </c>
      <c r="D425" s="22">
        <v>0.155</v>
      </c>
      <c r="E425" s="20">
        <v>683</v>
      </c>
      <c r="F425" s="23">
        <v>0.171</v>
      </c>
    </row>
    <row r="426" spans="1:6" s="28" customFormat="1" ht="15" customHeight="1">
      <c r="A426" s="181" t="s">
        <v>29</v>
      </c>
      <c r="B426" s="182"/>
      <c r="C426" s="21">
        <v>5</v>
      </c>
      <c r="D426" s="22">
        <v>0.012</v>
      </c>
      <c r="E426" s="20">
        <v>82</v>
      </c>
      <c r="F426" s="23">
        <v>0.021</v>
      </c>
    </row>
    <row r="427" spans="1:6" s="28" customFormat="1" ht="15" customHeight="1">
      <c r="A427" s="181" t="s">
        <v>30</v>
      </c>
      <c r="B427" s="182"/>
      <c r="C427" s="21">
        <v>9</v>
      </c>
      <c r="D427" s="22">
        <v>0.022</v>
      </c>
      <c r="E427" s="20">
        <v>100</v>
      </c>
      <c r="F427" s="23">
        <v>0.025</v>
      </c>
    </row>
    <row r="428" spans="1:6" s="28" customFormat="1" ht="15" customHeight="1">
      <c r="A428" s="179" t="s">
        <v>31</v>
      </c>
      <c r="B428" s="180"/>
      <c r="C428" s="21">
        <v>2</v>
      </c>
      <c r="D428" s="22">
        <v>0.005</v>
      </c>
      <c r="E428" s="20">
        <v>24</v>
      </c>
      <c r="F428" s="23">
        <v>0.006</v>
      </c>
    </row>
    <row r="429" spans="1:6" s="28" customFormat="1" ht="27.75" customHeight="1">
      <c r="A429" s="181" t="s">
        <v>32</v>
      </c>
      <c r="B429" s="182"/>
      <c r="C429" s="21">
        <v>10</v>
      </c>
      <c r="D429" s="22">
        <v>0.024</v>
      </c>
      <c r="E429" s="20">
        <v>127</v>
      </c>
      <c r="F429" s="23">
        <v>0.032</v>
      </c>
    </row>
    <row r="430" spans="1:6" s="28" customFormat="1" ht="15" customHeight="1">
      <c r="A430" s="181" t="s">
        <v>33</v>
      </c>
      <c r="B430" s="182"/>
      <c r="C430" s="21">
        <v>0</v>
      </c>
      <c r="D430" s="22">
        <v>0</v>
      </c>
      <c r="E430" s="20">
        <v>14</v>
      </c>
      <c r="F430" s="23">
        <v>0.004</v>
      </c>
    </row>
    <row r="431" spans="1:6" s="28" customFormat="1" ht="15" customHeight="1">
      <c r="A431" s="181" t="s">
        <v>34</v>
      </c>
      <c r="B431" s="182"/>
      <c r="C431" s="21">
        <v>17</v>
      </c>
      <c r="D431" s="22">
        <v>0.041</v>
      </c>
      <c r="E431" s="20">
        <v>72</v>
      </c>
      <c r="F431" s="23">
        <v>0.018</v>
      </c>
    </row>
    <row r="432" spans="1:6" s="28" customFormat="1" ht="15" customHeight="1">
      <c r="A432" s="181" t="s">
        <v>35</v>
      </c>
      <c r="B432" s="190"/>
      <c r="C432" s="21">
        <v>28</v>
      </c>
      <c r="D432" s="22">
        <v>0.068</v>
      </c>
      <c r="E432" s="20">
        <v>208</v>
      </c>
      <c r="F432" s="23">
        <v>0.052</v>
      </c>
    </row>
    <row r="433" spans="1:6" s="28" customFormat="1" ht="15" customHeight="1">
      <c r="A433" s="181" t="s">
        <v>36</v>
      </c>
      <c r="B433" s="182"/>
      <c r="C433" s="21">
        <v>8</v>
      </c>
      <c r="D433" s="22">
        <v>0.019</v>
      </c>
      <c r="E433" s="20">
        <v>133</v>
      </c>
      <c r="F433" s="23">
        <v>0.033</v>
      </c>
    </row>
    <row r="434" spans="1:6" s="28" customFormat="1" ht="15" customHeight="1">
      <c r="A434" s="188" t="s">
        <v>5</v>
      </c>
      <c r="B434" s="189"/>
      <c r="C434" s="29">
        <v>414</v>
      </c>
      <c r="D434" s="30">
        <v>1</v>
      </c>
      <c r="E434" s="31">
        <v>3993</v>
      </c>
      <c r="F434" s="32">
        <v>1</v>
      </c>
    </row>
    <row r="435" spans="1:6" s="28" customFormat="1" ht="15" customHeight="1">
      <c r="A435" s="185" t="s">
        <v>223</v>
      </c>
      <c r="B435" s="186"/>
      <c r="C435" s="186"/>
      <c r="D435" s="186"/>
      <c r="E435" s="186"/>
      <c r="F435" s="187"/>
    </row>
    <row r="436" spans="1:6" s="28" customFormat="1" ht="15" customHeight="1">
      <c r="A436" s="177" t="s">
        <v>26</v>
      </c>
      <c r="B436" s="178"/>
      <c r="C436" s="33">
        <v>117</v>
      </c>
      <c r="D436" s="34">
        <f>C436/$C$434</f>
        <v>0.2826086956521739</v>
      </c>
      <c r="E436" s="35">
        <v>931</v>
      </c>
      <c r="F436" s="36">
        <f>E436/$E$434</f>
        <v>0.2331580265464563</v>
      </c>
    </row>
    <row r="437" spans="1:6" s="28" customFormat="1" ht="15" customHeight="1">
      <c r="A437" s="179" t="s">
        <v>27</v>
      </c>
      <c r="B437" s="180"/>
      <c r="C437" s="21">
        <v>89</v>
      </c>
      <c r="D437" s="22">
        <f aca="true" t="shared" si="2" ref="D437:D446">C437/$C$434</f>
        <v>0.21497584541062803</v>
      </c>
      <c r="E437" s="20">
        <v>856</v>
      </c>
      <c r="F437" s="23">
        <f aca="true" t="shared" si="3" ref="F437:F446">E437/$E$434</f>
        <v>0.21437515652391687</v>
      </c>
    </row>
    <row r="438" spans="1:6" s="28" customFormat="1" ht="15" customHeight="1">
      <c r="A438" s="179" t="s">
        <v>28</v>
      </c>
      <c r="B438" s="180"/>
      <c r="C438" s="21">
        <v>41</v>
      </c>
      <c r="D438" s="22">
        <f t="shared" si="2"/>
        <v>0.09903381642512077</v>
      </c>
      <c r="E438" s="20">
        <v>311</v>
      </c>
      <c r="F438" s="23">
        <f t="shared" si="3"/>
        <v>0.07788630102679689</v>
      </c>
    </row>
    <row r="439" spans="1:6" s="28" customFormat="1" ht="15" customHeight="1">
      <c r="A439" s="181" t="s">
        <v>29</v>
      </c>
      <c r="B439" s="182"/>
      <c r="C439" s="21">
        <v>28</v>
      </c>
      <c r="D439" s="22">
        <f t="shared" si="2"/>
        <v>0.06763285024154589</v>
      </c>
      <c r="E439" s="20">
        <v>280</v>
      </c>
      <c r="F439" s="23">
        <f t="shared" si="3"/>
        <v>0.07012271475081393</v>
      </c>
    </row>
    <row r="440" spans="1:6" s="28" customFormat="1" ht="15" customHeight="1">
      <c r="A440" s="181" t="s">
        <v>30</v>
      </c>
      <c r="B440" s="182"/>
      <c r="C440" s="21">
        <v>20</v>
      </c>
      <c r="D440" s="22">
        <f t="shared" si="2"/>
        <v>0.04830917874396135</v>
      </c>
      <c r="E440" s="20">
        <v>288</v>
      </c>
      <c r="F440" s="23">
        <f t="shared" si="3"/>
        <v>0.07212622088655146</v>
      </c>
    </row>
    <row r="441" spans="1:6" s="28" customFormat="1" ht="15" customHeight="1">
      <c r="A441" s="179" t="s">
        <v>31</v>
      </c>
      <c r="B441" s="180"/>
      <c r="C441" s="21">
        <v>4</v>
      </c>
      <c r="D441" s="22">
        <f t="shared" si="2"/>
        <v>0.00966183574879227</v>
      </c>
      <c r="E441" s="20">
        <v>47</v>
      </c>
      <c r="F441" s="23">
        <f t="shared" si="3"/>
        <v>0.011770598547458051</v>
      </c>
    </row>
    <row r="442" spans="1:6" s="28" customFormat="1" ht="25.5" customHeight="1">
      <c r="A442" s="181" t="s">
        <v>32</v>
      </c>
      <c r="B442" s="182"/>
      <c r="C442" s="21">
        <v>43</v>
      </c>
      <c r="D442" s="22">
        <f t="shared" si="2"/>
        <v>0.10386473429951691</v>
      </c>
      <c r="E442" s="20">
        <v>373</v>
      </c>
      <c r="F442" s="23">
        <f t="shared" si="3"/>
        <v>0.09341347357876284</v>
      </c>
    </row>
    <row r="443" spans="1:6" s="28" customFormat="1" ht="15" customHeight="1">
      <c r="A443" s="181" t="s">
        <v>33</v>
      </c>
      <c r="B443" s="182"/>
      <c r="C443" s="21">
        <v>9</v>
      </c>
      <c r="D443" s="22">
        <f t="shared" si="2"/>
        <v>0.021739130434782608</v>
      </c>
      <c r="E443" s="20">
        <v>171</v>
      </c>
      <c r="F443" s="23">
        <f t="shared" si="3"/>
        <v>0.04282494365138993</v>
      </c>
    </row>
    <row r="444" spans="1:6" s="28" customFormat="1" ht="15" customHeight="1">
      <c r="A444" s="181" t="s">
        <v>34</v>
      </c>
      <c r="B444" s="182"/>
      <c r="C444" s="21">
        <v>156</v>
      </c>
      <c r="D444" s="22">
        <f t="shared" si="2"/>
        <v>0.37681159420289856</v>
      </c>
      <c r="E444" s="20">
        <v>1383</v>
      </c>
      <c r="F444" s="23">
        <f t="shared" si="3"/>
        <v>0.34635612321562737</v>
      </c>
    </row>
    <row r="445" spans="1:6" s="28" customFormat="1" ht="15" customHeight="1">
      <c r="A445" s="181" t="s">
        <v>35</v>
      </c>
      <c r="B445" s="190"/>
      <c r="C445" s="21">
        <v>85</v>
      </c>
      <c r="D445" s="22">
        <f t="shared" si="2"/>
        <v>0.20531400966183574</v>
      </c>
      <c r="E445" s="20">
        <v>807</v>
      </c>
      <c r="F445" s="23">
        <f t="shared" si="3"/>
        <v>0.2021036814425244</v>
      </c>
    </row>
    <row r="446" spans="1:6" s="28" customFormat="1" ht="15" customHeight="1">
      <c r="A446" s="181" t="s">
        <v>36</v>
      </c>
      <c r="B446" s="182"/>
      <c r="C446" s="21">
        <v>23</v>
      </c>
      <c r="D446" s="22">
        <f t="shared" si="2"/>
        <v>0.05555555555555555</v>
      </c>
      <c r="E446" s="20">
        <v>322</v>
      </c>
      <c r="F446" s="23">
        <f t="shared" si="3"/>
        <v>0.08064112196343601</v>
      </c>
    </row>
    <row r="447" spans="1:6" s="28" customFormat="1" ht="39.75" customHeight="1">
      <c r="A447" s="161" t="s">
        <v>224</v>
      </c>
      <c r="B447" s="168"/>
      <c r="C447" s="168"/>
      <c r="D447" s="168"/>
      <c r="E447" s="168"/>
      <c r="F447" s="169"/>
    </row>
    <row r="448" spans="1:6" s="28" customFormat="1" ht="15" customHeight="1">
      <c r="A448" s="177" t="s">
        <v>37</v>
      </c>
      <c r="B448" s="178"/>
      <c r="C448" s="33">
        <v>50</v>
      </c>
      <c r="D448" s="34">
        <v>0.185</v>
      </c>
      <c r="E448" s="35">
        <v>726</v>
      </c>
      <c r="F448" s="36">
        <v>0.286</v>
      </c>
    </row>
    <row r="449" spans="1:6" s="28" customFormat="1" ht="15" customHeight="1">
      <c r="A449" s="179" t="s">
        <v>38</v>
      </c>
      <c r="B449" s="180" t="s">
        <v>38</v>
      </c>
      <c r="C449" s="21">
        <v>11</v>
      </c>
      <c r="D449" s="22">
        <v>0.041</v>
      </c>
      <c r="E449" s="20">
        <v>88</v>
      </c>
      <c r="F449" s="23">
        <v>0.035</v>
      </c>
    </row>
    <row r="450" spans="1:6" s="28" customFormat="1" ht="15" customHeight="1">
      <c r="A450" s="179" t="s">
        <v>39</v>
      </c>
      <c r="B450" s="180" t="s">
        <v>39</v>
      </c>
      <c r="C450" s="21">
        <v>31</v>
      </c>
      <c r="D450" s="22">
        <v>0.115</v>
      </c>
      <c r="E450" s="20">
        <v>192</v>
      </c>
      <c r="F450" s="23">
        <v>0.076</v>
      </c>
    </row>
    <row r="451" spans="1:6" s="28" customFormat="1" ht="15" customHeight="1">
      <c r="A451" s="181" t="s">
        <v>40</v>
      </c>
      <c r="B451" s="182" t="s">
        <v>40</v>
      </c>
      <c r="C451" s="21">
        <v>146</v>
      </c>
      <c r="D451" s="22">
        <v>0.541</v>
      </c>
      <c r="E451" s="20">
        <v>1200</v>
      </c>
      <c r="F451" s="23">
        <v>0.473</v>
      </c>
    </row>
    <row r="452" spans="1:6" s="28" customFormat="1" ht="15" customHeight="1">
      <c r="A452" s="181" t="s">
        <v>41</v>
      </c>
      <c r="B452" s="182" t="s">
        <v>41</v>
      </c>
      <c r="C452" s="21">
        <v>32</v>
      </c>
      <c r="D452" s="22">
        <v>0.119</v>
      </c>
      <c r="E452" s="20">
        <v>332</v>
      </c>
      <c r="F452" s="23">
        <v>0.131</v>
      </c>
    </row>
    <row r="453" spans="1:6" s="28" customFormat="1" ht="15" customHeight="1">
      <c r="A453" s="183" t="s">
        <v>5</v>
      </c>
      <c r="B453" s="184" t="s">
        <v>5</v>
      </c>
      <c r="C453" s="29">
        <v>270</v>
      </c>
      <c r="D453" s="30">
        <v>1</v>
      </c>
      <c r="E453" s="31">
        <v>2538</v>
      </c>
      <c r="F453" s="32">
        <v>1</v>
      </c>
    </row>
    <row r="454" spans="1:6" ht="27.75" customHeight="1">
      <c r="A454" s="161" t="s">
        <v>225</v>
      </c>
      <c r="B454" s="168"/>
      <c r="C454" s="168"/>
      <c r="D454" s="168"/>
      <c r="E454" s="168"/>
      <c r="F454" s="169"/>
    </row>
    <row r="455" spans="1:6" ht="15" customHeight="1">
      <c r="A455" s="177" t="s">
        <v>226</v>
      </c>
      <c r="B455" s="197"/>
      <c r="C455" s="33">
        <v>41</v>
      </c>
      <c r="D455" s="34">
        <v>0.369</v>
      </c>
      <c r="E455" s="35">
        <v>447</v>
      </c>
      <c r="F455" s="36">
        <v>0.407</v>
      </c>
    </row>
    <row r="456" spans="1:6" ht="15" customHeight="1">
      <c r="A456" s="179" t="s">
        <v>227</v>
      </c>
      <c r="B456" s="196"/>
      <c r="C456" s="21">
        <v>9</v>
      </c>
      <c r="D456" s="22">
        <v>0.081</v>
      </c>
      <c r="E456" s="20">
        <v>95</v>
      </c>
      <c r="F456" s="23">
        <v>0.086</v>
      </c>
    </row>
    <row r="457" spans="1:6" ht="15" customHeight="1">
      <c r="A457" s="179" t="s">
        <v>228</v>
      </c>
      <c r="B457" s="196" t="s">
        <v>39</v>
      </c>
      <c r="C457" s="21">
        <v>16</v>
      </c>
      <c r="D457" s="22">
        <v>0.144</v>
      </c>
      <c r="E457" s="20">
        <v>143</v>
      </c>
      <c r="F457" s="23">
        <v>0.13</v>
      </c>
    </row>
    <row r="458" spans="1:6" ht="15" customHeight="1">
      <c r="A458" s="181" t="s">
        <v>42</v>
      </c>
      <c r="B458" s="190"/>
      <c r="C458" s="21">
        <v>19</v>
      </c>
      <c r="D458" s="22">
        <v>0.171</v>
      </c>
      <c r="E458" s="20">
        <v>85</v>
      </c>
      <c r="F458" s="23">
        <v>0.077</v>
      </c>
    </row>
    <row r="459" spans="1:6" ht="15" customHeight="1">
      <c r="A459" s="181" t="s">
        <v>43</v>
      </c>
      <c r="B459" s="190" t="s">
        <v>41</v>
      </c>
      <c r="C459" s="21">
        <v>10</v>
      </c>
      <c r="D459" s="22">
        <v>0.09</v>
      </c>
      <c r="E459" s="20">
        <v>100</v>
      </c>
      <c r="F459" s="23">
        <v>0.091</v>
      </c>
    </row>
    <row r="460" spans="1:6" ht="15" customHeight="1">
      <c r="A460" s="181" t="s">
        <v>44</v>
      </c>
      <c r="B460" s="190"/>
      <c r="C460" s="37">
        <v>7</v>
      </c>
      <c r="D460" s="38">
        <v>0.063</v>
      </c>
      <c r="E460" s="39">
        <v>123</v>
      </c>
      <c r="F460" s="40">
        <v>0.112</v>
      </c>
    </row>
    <row r="461" spans="1:6" ht="15" customHeight="1">
      <c r="A461" s="181" t="s">
        <v>45</v>
      </c>
      <c r="B461" s="190"/>
      <c r="C461" s="37">
        <v>2</v>
      </c>
      <c r="D461" s="38">
        <v>0.018</v>
      </c>
      <c r="E461" s="39">
        <v>20</v>
      </c>
      <c r="F461" s="40">
        <v>0.018</v>
      </c>
    </row>
    <row r="462" spans="1:6" ht="15" customHeight="1">
      <c r="A462" s="181" t="s">
        <v>46</v>
      </c>
      <c r="B462" s="190"/>
      <c r="C462" s="37">
        <v>7</v>
      </c>
      <c r="D462" s="38">
        <v>0.063</v>
      </c>
      <c r="E462" s="39">
        <v>86</v>
      </c>
      <c r="F462" s="40">
        <v>0.078</v>
      </c>
    </row>
    <row r="463" spans="1:6" ht="15" customHeight="1">
      <c r="A463" s="183" t="s">
        <v>5</v>
      </c>
      <c r="B463" s="194" t="s">
        <v>5</v>
      </c>
      <c r="C463" s="29">
        <v>111</v>
      </c>
      <c r="D463" s="30">
        <v>1</v>
      </c>
      <c r="E463" s="31">
        <v>1099</v>
      </c>
      <c r="F463" s="32">
        <v>1</v>
      </c>
    </row>
    <row r="464" spans="1:6" s="28" customFormat="1" ht="54" customHeight="1">
      <c r="A464" s="161" t="s">
        <v>296</v>
      </c>
      <c r="B464" s="168"/>
      <c r="C464" s="168"/>
      <c r="D464" s="168"/>
      <c r="E464" s="168"/>
      <c r="F464" s="169"/>
    </row>
    <row r="465" spans="1:6" s="28" customFormat="1" ht="15" customHeight="1">
      <c r="A465" s="177" t="s">
        <v>47</v>
      </c>
      <c r="B465" s="178"/>
      <c r="C465" s="33">
        <v>8</v>
      </c>
      <c r="D465" s="34">
        <v>0.027</v>
      </c>
      <c r="E465" s="35">
        <v>78</v>
      </c>
      <c r="F465" s="36">
        <v>0.028</v>
      </c>
    </row>
    <row r="466" spans="1:6" s="28" customFormat="1" ht="15" customHeight="1">
      <c r="A466" s="179" t="s">
        <v>48</v>
      </c>
      <c r="B466" s="180" t="s">
        <v>38</v>
      </c>
      <c r="C466" s="21">
        <v>39</v>
      </c>
      <c r="D466" s="22">
        <v>0.132</v>
      </c>
      <c r="E466" s="20">
        <v>394</v>
      </c>
      <c r="F466" s="23">
        <v>0.139</v>
      </c>
    </row>
    <row r="467" spans="1:6" s="28" customFormat="1" ht="15" customHeight="1">
      <c r="A467" s="179" t="s">
        <v>49</v>
      </c>
      <c r="B467" s="180" t="s">
        <v>39</v>
      </c>
      <c r="C467" s="21">
        <v>181</v>
      </c>
      <c r="D467" s="22">
        <v>0.614</v>
      </c>
      <c r="E467" s="20">
        <v>1846</v>
      </c>
      <c r="F467" s="23">
        <v>0.653</v>
      </c>
    </row>
    <row r="468" spans="1:6" s="28" customFormat="1" ht="15" customHeight="1">
      <c r="A468" s="181" t="s">
        <v>50</v>
      </c>
      <c r="B468" s="182" t="s">
        <v>40</v>
      </c>
      <c r="C468" s="21">
        <v>67</v>
      </c>
      <c r="D468" s="22">
        <v>0.227</v>
      </c>
      <c r="E468" s="20">
        <v>508</v>
      </c>
      <c r="F468" s="23">
        <v>0.18</v>
      </c>
    </row>
    <row r="469" spans="1:6" s="28" customFormat="1" ht="15" customHeight="1">
      <c r="A469" s="183" t="s">
        <v>5</v>
      </c>
      <c r="B469" s="184" t="s">
        <v>5</v>
      </c>
      <c r="C469" s="29">
        <v>295</v>
      </c>
      <c r="D469" s="30">
        <v>1</v>
      </c>
      <c r="E469" s="31">
        <v>2826</v>
      </c>
      <c r="F469" s="32">
        <v>1</v>
      </c>
    </row>
    <row r="470" spans="1:6" ht="39.75" customHeight="1">
      <c r="A470" s="161" t="s">
        <v>229</v>
      </c>
      <c r="B470" s="168"/>
      <c r="C470" s="168"/>
      <c r="D470" s="168"/>
      <c r="E470" s="168"/>
      <c r="F470" s="169"/>
    </row>
    <row r="471" spans="1:6" ht="15" customHeight="1">
      <c r="A471" s="177" t="s">
        <v>226</v>
      </c>
      <c r="B471" s="197"/>
      <c r="C471" s="33">
        <v>133</v>
      </c>
      <c r="D471" s="34">
        <f>C471/($C$469-$C$468)</f>
        <v>0.5833333333333334</v>
      </c>
      <c r="E471" s="35">
        <v>1140</v>
      </c>
      <c r="F471" s="36">
        <f>E471/($E$469-$E$468)</f>
        <v>0.4918032786885246</v>
      </c>
    </row>
    <row r="472" spans="1:6" ht="15" customHeight="1">
      <c r="A472" s="179" t="s">
        <v>227</v>
      </c>
      <c r="B472" s="196"/>
      <c r="C472" s="21">
        <v>49</v>
      </c>
      <c r="D472" s="22">
        <f aca="true" t="shared" si="4" ref="D472:D478">C472/($C$469-$C$468)</f>
        <v>0.2149122807017544</v>
      </c>
      <c r="E472" s="20">
        <v>617</v>
      </c>
      <c r="F472" s="23">
        <f aca="true" t="shared" si="5" ref="F472:F478">E472/($E$469-$E$468)</f>
        <v>0.26617773943054357</v>
      </c>
    </row>
    <row r="473" spans="1:6" ht="15" customHeight="1">
      <c r="A473" s="179" t="s">
        <v>228</v>
      </c>
      <c r="B473" s="196" t="s">
        <v>39</v>
      </c>
      <c r="C473" s="21">
        <v>26</v>
      </c>
      <c r="D473" s="22">
        <f t="shared" si="4"/>
        <v>0.11403508771929824</v>
      </c>
      <c r="E473" s="20">
        <v>301</v>
      </c>
      <c r="F473" s="23">
        <f t="shared" si="5"/>
        <v>0.12985332182916307</v>
      </c>
    </row>
    <row r="474" spans="1:6" ht="15" customHeight="1">
      <c r="A474" s="181" t="s">
        <v>42</v>
      </c>
      <c r="B474" s="190"/>
      <c r="C474" s="21">
        <v>27</v>
      </c>
      <c r="D474" s="22">
        <f t="shared" si="4"/>
        <v>0.11842105263157894</v>
      </c>
      <c r="E474" s="20">
        <v>263</v>
      </c>
      <c r="F474" s="23">
        <f t="shared" si="5"/>
        <v>0.11345987920621226</v>
      </c>
    </row>
    <row r="475" spans="1:6" ht="15" customHeight="1">
      <c r="A475" s="181" t="s">
        <v>43</v>
      </c>
      <c r="B475" s="190" t="s">
        <v>41</v>
      </c>
      <c r="C475" s="21">
        <v>9</v>
      </c>
      <c r="D475" s="22">
        <f t="shared" si="4"/>
        <v>0.039473684210526314</v>
      </c>
      <c r="E475" s="20">
        <v>189</v>
      </c>
      <c r="F475" s="23">
        <f t="shared" si="5"/>
        <v>0.0815358067299396</v>
      </c>
    </row>
    <row r="476" spans="1:6" ht="15" customHeight="1">
      <c r="A476" s="181" t="s">
        <v>44</v>
      </c>
      <c r="B476" s="190"/>
      <c r="C476" s="37">
        <v>44</v>
      </c>
      <c r="D476" s="38">
        <f t="shared" si="4"/>
        <v>0.19298245614035087</v>
      </c>
      <c r="E476" s="39">
        <v>453</v>
      </c>
      <c r="F476" s="40">
        <f t="shared" si="5"/>
        <v>0.19542709232096636</v>
      </c>
    </row>
    <row r="477" spans="1:6" ht="15" customHeight="1">
      <c r="A477" s="181" t="s">
        <v>45</v>
      </c>
      <c r="B477" s="190"/>
      <c r="C477" s="37">
        <v>5</v>
      </c>
      <c r="D477" s="38">
        <f t="shared" si="4"/>
        <v>0.021929824561403508</v>
      </c>
      <c r="E477" s="39">
        <v>94</v>
      </c>
      <c r="F477" s="40">
        <f t="shared" si="5"/>
        <v>0.04055220017256255</v>
      </c>
    </row>
    <row r="478" spans="1:6" ht="15" customHeight="1">
      <c r="A478" s="201" t="s">
        <v>46</v>
      </c>
      <c r="B478" s="202"/>
      <c r="C478" s="29">
        <v>9</v>
      </c>
      <c r="D478" s="30">
        <f t="shared" si="4"/>
        <v>0.039473684210526314</v>
      </c>
      <c r="E478" s="31">
        <v>134</v>
      </c>
      <c r="F478" s="32">
        <f t="shared" si="5"/>
        <v>0.057808455565142365</v>
      </c>
    </row>
    <row r="479" spans="1:6" ht="15" customHeight="1">
      <c r="A479" s="161" t="s">
        <v>230</v>
      </c>
      <c r="B479" s="168"/>
      <c r="C479" s="168"/>
      <c r="D479" s="168"/>
      <c r="E479" s="168"/>
      <c r="F479" s="169"/>
    </row>
    <row r="480" spans="1:6" ht="15" customHeight="1">
      <c r="A480" s="164" t="s">
        <v>231</v>
      </c>
      <c r="B480" s="41" t="s">
        <v>53</v>
      </c>
      <c r="C480" s="33">
        <v>12</v>
      </c>
      <c r="D480" s="34">
        <v>0.037</v>
      </c>
      <c r="E480" s="35">
        <v>16</v>
      </c>
      <c r="F480" s="36">
        <v>0.005</v>
      </c>
    </row>
    <row r="481" spans="1:6" ht="15" customHeight="1">
      <c r="A481" s="199"/>
      <c r="B481" s="42" t="s">
        <v>54</v>
      </c>
      <c r="C481" s="21">
        <v>3</v>
      </c>
      <c r="D481" s="22">
        <v>0.009</v>
      </c>
      <c r="E481" s="20">
        <v>41</v>
      </c>
      <c r="F481" s="23">
        <v>0.013</v>
      </c>
    </row>
    <row r="482" spans="1:6" ht="15" customHeight="1">
      <c r="A482" s="199"/>
      <c r="B482" s="79" t="s">
        <v>55</v>
      </c>
      <c r="C482" s="21">
        <v>3</v>
      </c>
      <c r="D482" s="22">
        <v>0.009</v>
      </c>
      <c r="E482" s="20">
        <v>90</v>
      </c>
      <c r="F482" s="23">
        <v>0.029</v>
      </c>
    </row>
    <row r="483" spans="1:6" ht="15" customHeight="1">
      <c r="A483" s="199"/>
      <c r="B483" s="80" t="s">
        <v>56</v>
      </c>
      <c r="C483" s="21">
        <v>1</v>
      </c>
      <c r="D483" s="22">
        <v>0.003</v>
      </c>
      <c r="E483" s="20">
        <v>8</v>
      </c>
      <c r="F483" s="23">
        <v>0.003</v>
      </c>
    </row>
    <row r="484" spans="1:6" ht="15" customHeight="1">
      <c r="A484" s="199"/>
      <c r="B484" s="80" t="s">
        <v>57</v>
      </c>
      <c r="C484" s="21">
        <v>3</v>
      </c>
      <c r="D484" s="22">
        <v>0.009</v>
      </c>
      <c r="E484" s="20">
        <v>19</v>
      </c>
      <c r="F484" s="23">
        <v>0.006</v>
      </c>
    </row>
    <row r="485" spans="1:6" ht="15" customHeight="1">
      <c r="A485" s="199"/>
      <c r="B485" s="80" t="s">
        <v>58</v>
      </c>
      <c r="C485" s="21">
        <v>3</v>
      </c>
      <c r="D485" s="22">
        <v>0.009</v>
      </c>
      <c r="E485" s="20">
        <v>6</v>
      </c>
      <c r="F485" s="23">
        <v>0.002</v>
      </c>
    </row>
    <row r="486" spans="1:6" ht="15" customHeight="1">
      <c r="A486" s="199"/>
      <c r="B486" s="80" t="s">
        <v>59</v>
      </c>
      <c r="C486" s="21">
        <v>3</v>
      </c>
      <c r="D486" s="22">
        <v>0.009</v>
      </c>
      <c r="E486" s="20">
        <v>19</v>
      </c>
      <c r="F486" s="23">
        <v>0.006</v>
      </c>
    </row>
    <row r="487" spans="1:6" ht="15" customHeight="1">
      <c r="A487" s="199"/>
      <c r="B487" s="80" t="s">
        <v>60</v>
      </c>
      <c r="C487" s="21">
        <v>4</v>
      </c>
      <c r="D487" s="22">
        <v>0.012</v>
      </c>
      <c r="E487" s="20">
        <v>50</v>
      </c>
      <c r="F487" s="23">
        <v>0.016</v>
      </c>
    </row>
    <row r="488" spans="1:6" ht="15" customHeight="1">
      <c r="A488" s="199"/>
      <c r="B488" s="80" t="s">
        <v>61</v>
      </c>
      <c r="C488" s="21">
        <v>0</v>
      </c>
      <c r="D488" s="22">
        <v>0</v>
      </c>
      <c r="E488" s="20">
        <v>6</v>
      </c>
      <c r="F488" s="23">
        <v>0.002</v>
      </c>
    </row>
    <row r="489" spans="1:6" ht="15" customHeight="1">
      <c r="A489" s="203"/>
      <c r="B489" s="80" t="s">
        <v>52</v>
      </c>
      <c r="C489" s="21">
        <v>13</v>
      </c>
      <c r="D489" s="22">
        <v>0.04</v>
      </c>
      <c r="E489" s="20">
        <v>71</v>
      </c>
      <c r="F489" s="23">
        <v>0.023</v>
      </c>
    </row>
    <row r="490" spans="1:6" ht="15" customHeight="1">
      <c r="A490" s="198" t="s">
        <v>232</v>
      </c>
      <c r="B490" s="80" t="s">
        <v>62</v>
      </c>
      <c r="C490" s="21">
        <v>1</v>
      </c>
      <c r="D490" s="22">
        <v>0.003</v>
      </c>
      <c r="E490" s="20">
        <v>12</v>
      </c>
      <c r="F490" s="23">
        <v>0.004</v>
      </c>
    </row>
    <row r="491" spans="1:6" ht="15" customHeight="1">
      <c r="A491" s="199"/>
      <c r="B491" s="80" t="s">
        <v>63</v>
      </c>
      <c r="C491" s="21">
        <v>2</v>
      </c>
      <c r="D491" s="22">
        <v>0.006</v>
      </c>
      <c r="E491" s="20">
        <v>28</v>
      </c>
      <c r="F491" s="23">
        <v>0.009</v>
      </c>
    </row>
    <row r="492" spans="1:6" ht="15" customHeight="1">
      <c r="A492" s="199"/>
      <c r="B492" s="80" t="s">
        <v>64</v>
      </c>
      <c r="C492" s="21">
        <v>2</v>
      </c>
      <c r="D492" s="22">
        <v>0.006</v>
      </c>
      <c r="E492" s="20">
        <v>26</v>
      </c>
      <c r="F492" s="23">
        <v>0.008</v>
      </c>
    </row>
    <row r="493" spans="1:6" ht="15" customHeight="1">
      <c r="A493" s="199"/>
      <c r="B493" s="80" t="s">
        <v>65</v>
      </c>
      <c r="C493" s="21">
        <v>8</v>
      </c>
      <c r="D493" s="22">
        <v>0.025</v>
      </c>
      <c r="E493" s="20">
        <v>26</v>
      </c>
      <c r="F493" s="23">
        <v>0.008</v>
      </c>
    </row>
    <row r="494" spans="1:6" ht="15" customHeight="1">
      <c r="A494" s="199"/>
      <c r="B494" s="80" t="s">
        <v>66</v>
      </c>
      <c r="C494" s="21">
        <v>11</v>
      </c>
      <c r="D494" s="22">
        <v>0.034</v>
      </c>
      <c r="E494" s="20">
        <v>64</v>
      </c>
      <c r="F494" s="23">
        <v>0.021</v>
      </c>
    </row>
    <row r="495" spans="1:6" ht="15" customHeight="1">
      <c r="A495" s="199"/>
      <c r="B495" s="80" t="s">
        <v>67</v>
      </c>
      <c r="C495" s="21">
        <v>1</v>
      </c>
      <c r="D495" s="22">
        <v>0.003</v>
      </c>
      <c r="E495" s="20">
        <v>8</v>
      </c>
      <c r="F495" s="23">
        <v>0.003</v>
      </c>
    </row>
    <row r="496" spans="1:6" ht="15" customHeight="1">
      <c r="A496" s="199"/>
      <c r="B496" s="80" t="s">
        <v>68</v>
      </c>
      <c r="C496" s="21">
        <v>5</v>
      </c>
      <c r="D496" s="22">
        <v>0.015</v>
      </c>
      <c r="E496" s="20">
        <v>45</v>
      </c>
      <c r="F496" s="23">
        <v>0.014</v>
      </c>
    </row>
    <row r="497" spans="1:6" ht="15" customHeight="1">
      <c r="A497" s="203"/>
      <c r="B497" s="80" t="s">
        <v>52</v>
      </c>
      <c r="C497" s="21">
        <v>6</v>
      </c>
      <c r="D497" s="22">
        <v>0.018</v>
      </c>
      <c r="E497" s="20">
        <v>27</v>
      </c>
      <c r="F497" s="23">
        <v>0.009</v>
      </c>
    </row>
    <row r="498" spans="1:6" ht="15" customHeight="1">
      <c r="A498" s="198" t="s">
        <v>233</v>
      </c>
      <c r="B498" s="80" t="s">
        <v>69</v>
      </c>
      <c r="C498" s="21">
        <v>1</v>
      </c>
      <c r="D498" s="22">
        <v>0.003</v>
      </c>
      <c r="E498" s="20">
        <v>2</v>
      </c>
      <c r="F498" s="23">
        <v>0.001</v>
      </c>
    </row>
    <row r="499" spans="1:6" ht="15" customHeight="1">
      <c r="A499" s="199"/>
      <c r="B499" s="80" t="s">
        <v>70</v>
      </c>
      <c r="C499" s="21">
        <v>2</v>
      </c>
      <c r="D499" s="22">
        <v>0.006</v>
      </c>
      <c r="E499" s="20">
        <v>12</v>
      </c>
      <c r="F499" s="23">
        <v>0.004</v>
      </c>
    </row>
    <row r="500" spans="1:6" ht="15" customHeight="1">
      <c r="A500" s="199"/>
      <c r="B500" s="80" t="s">
        <v>71</v>
      </c>
      <c r="C500" s="21">
        <v>7</v>
      </c>
      <c r="D500" s="22">
        <v>0.022</v>
      </c>
      <c r="E500" s="20">
        <v>42</v>
      </c>
      <c r="F500" s="23">
        <v>0.013</v>
      </c>
    </row>
    <row r="501" spans="1:6" ht="15" customHeight="1">
      <c r="A501" s="199"/>
      <c r="B501" s="80" t="s">
        <v>72</v>
      </c>
      <c r="C501" s="21">
        <v>4</v>
      </c>
      <c r="D501" s="22">
        <v>0.012</v>
      </c>
      <c r="E501" s="20">
        <v>14</v>
      </c>
      <c r="F501" s="23">
        <v>0.004</v>
      </c>
    </row>
    <row r="502" spans="1:6" ht="15" customHeight="1">
      <c r="A502" s="199"/>
      <c r="B502" s="80" t="s">
        <v>73</v>
      </c>
      <c r="C502" s="21">
        <v>7</v>
      </c>
      <c r="D502" s="22">
        <v>0.022</v>
      </c>
      <c r="E502" s="20">
        <v>45</v>
      </c>
      <c r="F502" s="23">
        <v>0.014</v>
      </c>
    </row>
    <row r="503" spans="1:6" ht="15" customHeight="1">
      <c r="A503" s="203"/>
      <c r="B503" s="80" t="s">
        <v>52</v>
      </c>
      <c r="C503" s="21">
        <v>1</v>
      </c>
      <c r="D503" s="22">
        <v>0.003</v>
      </c>
      <c r="E503" s="20">
        <v>23</v>
      </c>
      <c r="F503" s="23">
        <v>0.007</v>
      </c>
    </row>
    <row r="504" spans="1:6" ht="15" customHeight="1">
      <c r="A504" s="198" t="s">
        <v>51</v>
      </c>
      <c r="B504" s="80" t="s">
        <v>74</v>
      </c>
      <c r="C504" s="21">
        <v>2</v>
      </c>
      <c r="D504" s="22">
        <v>0.006</v>
      </c>
      <c r="E504" s="20">
        <v>16</v>
      </c>
      <c r="F504" s="23">
        <v>0.005</v>
      </c>
    </row>
    <row r="505" spans="1:6" ht="25.5" customHeight="1">
      <c r="A505" s="199"/>
      <c r="B505" s="80" t="s">
        <v>75</v>
      </c>
      <c r="C505" s="21">
        <v>0</v>
      </c>
      <c r="D505" s="22">
        <v>0</v>
      </c>
      <c r="E505" s="20">
        <v>6</v>
      </c>
      <c r="F505" s="23">
        <v>0.002</v>
      </c>
    </row>
    <row r="506" spans="1:6" ht="15" customHeight="1">
      <c r="A506" s="199"/>
      <c r="B506" s="80" t="s">
        <v>76</v>
      </c>
      <c r="C506" s="21">
        <v>20</v>
      </c>
      <c r="D506" s="22">
        <v>0.062</v>
      </c>
      <c r="E506" s="20">
        <v>164</v>
      </c>
      <c r="F506" s="23">
        <v>0.053</v>
      </c>
    </row>
    <row r="507" spans="1:6" ht="24.75" customHeight="1">
      <c r="A507" s="199"/>
      <c r="B507" s="80" t="s">
        <v>77</v>
      </c>
      <c r="C507" s="21">
        <v>2</v>
      </c>
      <c r="D507" s="22">
        <v>0.006</v>
      </c>
      <c r="E507" s="20">
        <v>14</v>
      </c>
      <c r="F507" s="23">
        <v>0.004</v>
      </c>
    </row>
    <row r="508" spans="1:6" ht="24" customHeight="1">
      <c r="A508" s="199"/>
      <c r="B508" s="80" t="s">
        <v>78</v>
      </c>
      <c r="C508" s="21">
        <v>3</v>
      </c>
      <c r="D508" s="22">
        <v>0.009</v>
      </c>
      <c r="E508" s="20">
        <v>99</v>
      </c>
      <c r="F508" s="23">
        <v>0.032</v>
      </c>
    </row>
    <row r="509" spans="1:6" ht="15" customHeight="1">
      <c r="A509" s="199"/>
      <c r="B509" s="80" t="s">
        <v>79</v>
      </c>
      <c r="C509" s="21">
        <v>1</v>
      </c>
      <c r="D509" s="22">
        <v>0.003</v>
      </c>
      <c r="E509" s="20">
        <v>20</v>
      </c>
      <c r="F509" s="23">
        <v>0.006</v>
      </c>
    </row>
    <row r="510" spans="1:6" ht="15" customHeight="1">
      <c r="A510" s="200"/>
      <c r="B510" s="43" t="s">
        <v>52</v>
      </c>
      <c r="C510" s="29">
        <v>2</v>
      </c>
      <c r="D510" s="30">
        <v>0.006</v>
      </c>
      <c r="E510" s="31">
        <v>22</v>
      </c>
      <c r="F510" s="32">
        <v>0.007</v>
      </c>
    </row>
    <row r="511" spans="1:6" ht="15" customHeight="1">
      <c r="A511" s="161" t="s">
        <v>234</v>
      </c>
      <c r="B511" s="168"/>
      <c r="C511" s="168"/>
      <c r="D511" s="168"/>
      <c r="E511" s="168"/>
      <c r="F511" s="169"/>
    </row>
    <row r="512" spans="1:6" ht="15" customHeight="1">
      <c r="A512" s="164" t="s">
        <v>235</v>
      </c>
      <c r="B512" s="44" t="s">
        <v>80</v>
      </c>
      <c r="C512" s="33">
        <v>10</v>
      </c>
      <c r="D512" s="34">
        <v>0.031</v>
      </c>
      <c r="E512" s="35">
        <v>126</v>
      </c>
      <c r="F512" s="36">
        <v>0.04</v>
      </c>
    </row>
    <row r="513" spans="1:6" ht="15" customHeight="1">
      <c r="A513" s="199"/>
      <c r="B513" s="80" t="s">
        <v>81</v>
      </c>
      <c r="C513" s="21">
        <v>0</v>
      </c>
      <c r="D513" s="22">
        <v>0</v>
      </c>
      <c r="E513" s="20">
        <v>29</v>
      </c>
      <c r="F513" s="23">
        <v>0.009</v>
      </c>
    </row>
    <row r="514" spans="1:6" ht="15" customHeight="1">
      <c r="A514" s="199"/>
      <c r="B514" s="80" t="s">
        <v>82</v>
      </c>
      <c r="C514" s="21">
        <v>1</v>
      </c>
      <c r="D514" s="22">
        <v>0.003</v>
      </c>
      <c r="E514" s="20">
        <v>2</v>
      </c>
      <c r="F514" s="23">
        <v>0.001</v>
      </c>
    </row>
    <row r="515" spans="1:6" ht="15" customHeight="1">
      <c r="A515" s="199"/>
      <c r="B515" s="80" t="s">
        <v>83</v>
      </c>
      <c r="C515" s="21">
        <v>2</v>
      </c>
      <c r="D515" s="22">
        <v>0.006</v>
      </c>
      <c r="E515" s="20">
        <v>96</v>
      </c>
      <c r="F515" s="23">
        <v>0.031</v>
      </c>
    </row>
    <row r="516" spans="1:6" ht="15" customHeight="1">
      <c r="A516" s="199"/>
      <c r="B516" s="80" t="s">
        <v>84</v>
      </c>
      <c r="C516" s="21">
        <v>1</v>
      </c>
      <c r="D516" s="22">
        <v>0.003</v>
      </c>
      <c r="E516" s="20">
        <v>3</v>
      </c>
      <c r="F516" s="23">
        <v>0.001</v>
      </c>
    </row>
    <row r="517" spans="1:6" ht="15" customHeight="1">
      <c r="A517" s="199"/>
      <c r="B517" s="80" t="s">
        <v>85</v>
      </c>
      <c r="C517" s="21">
        <v>2</v>
      </c>
      <c r="D517" s="22">
        <v>0.006</v>
      </c>
      <c r="E517" s="20">
        <v>17</v>
      </c>
      <c r="F517" s="23">
        <v>0.005</v>
      </c>
    </row>
    <row r="518" spans="1:6" ht="24.75" customHeight="1">
      <c r="A518" s="199"/>
      <c r="B518" s="80" t="s">
        <v>86</v>
      </c>
      <c r="C518" s="21">
        <v>3</v>
      </c>
      <c r="D518" s="22">
        <v>0.009</v>
      </c>
      <c r="E518" s="20">
        <v>37</v>
      </c>
      <c r="F518" s="23">
        <v>0.012</v>
      </c>
    </row>
    <row r="519" spans="1:6" ht="15" customHeight="1">
      <c r="A519" s="199"/>
      <c r="B519" s="80" t="s">
        <v>87</v>
      </c>
      <c r="C519" s="21">
        <v>16</v>
      </c>
      <c r="D519" s="22">
        <v>0.049</v>
      </c>
      <c r="E519" s="20">
        <v>276</v>
      </c>
      <c r="F519" s="23">
        <v>0.089</v>
      </c>
    </row>
    <row r="520" spans="1:6" ht="15" customHeight="1">
      <c r="A520" s="199"/>
      <c r="B520" s="80" t="s">
        <v>88</v>
      </c>
      <c r="C520" s="21">
        <v>5</v>
      </c>
      <c r="D520" s="22">
        <v>0.015</v>
      </c>
      <c r="E520" s="20">
        <v>24</v>
      </c>
      <c r="F520" s="23">
        <v>0.008</v>
      </c>
    </row>
    <row r="521" spans="1:6" ht="15" customHeight="1">
      <c r="A521" s="203"/>
      <c r="B521" s="80" t="s">
        <v>52</v>
      </c>
      <c r="C521" s="21">
        <v>8</v>
      </c>
      <c r="D521" s="22">
        <v>0.025</v>
      </c>
      <c r="E521" s="20">
        <v>113</v>
      </c>
      <c r="F521" s="23">
        <v>0.036</v>
      </c>
    </row>
    <row r="522" spans="1:6" ht="15" customHeight="1">
      <c r="A522" s="198" t="s">
        <v>237</v>
      </c>
      <c r="B522" s="80" t="s">
        <v>89</v>
      </c>
      <c r="C522" s="21">
        <v>2</v>
      </c>
      <c r="D522" s="22">
        <v>0.006</v>
      </c>
      <c r="E522" s="20">
        <v>12</v>
      </c>
      <c r="F522" s="23">
        <v>0.004</v>
      </c>
    </row>
    <row r="523" spans="1:6" ht="15" customHeight="1">
      <c r="A523" s="199"/>
      <c r="B523" s="80" t="s">
        <v>90</v>
      </c>
      <c r="C523" s="21">
        <v>3</v>
      </c>
      <c r="D523" s="22">
        <v>0.009</v>
      </c>
      <c r="E523" s="20">
        <v>27</v>
      </c>
      <c r="F523" s="23">
        <v>0.009</v>
      </c>
    </row>
    <row r="524" spans="1:6" ht="15" customHeight="1">
      <c r="A524" s="199"/>
      <c r="B524" s="80" t="s">
        <v>91</v>
      </c>
      <c r="C524" s="21">
        <v>2</v>
      </c>
      <c r="D524" s="22">
        <v>0.006</v>
      </c>
      <c r="E524" s="20">
        <v>22</v>
      </c>
      <c r="F524" s="23">
        <v>0.007</v>
      </c>
    </row>
    <row r="525" spans="1:6" ht="15" customHeight="1">
      <c r="A525" s="199"/>
      <c r="B525" s="80" t="s">
        <v>92</v>
      </c>
      <c r="C525" s="21">
        <v>11</v>
      </c>
      <c r="D525" s="22">
        <v>0.034</v>
      </c>
      <c r="E525" s="20">
        <v>43</v>
      </c>
      <c r="F525" s="23">
        <v>0.014</v>
      </c>
    </row>
    <row r="526" spans="1:6" ht="15" customHeight="1">
      <c r="A526" s="199"/>
      <c r="B526" s="80" t="s">
        <v>93</v>
      </c>
      <c r="C526" s="21">
        <v>1</v>
      </c>
      <c r="D526" s="22">
        <v>0.003</v>
      </c>
      <c r="E526" s="20">
        <v>5</v>
      </c>
      <c r="F526" s="23">
        <v>0.002</v>
      </c>
    </row>
    <row r="527" spans="1:6" ht="15" customHeight="1">
      <c r="A527" s="199"/>
      <c r="B527" s="80" t="s">
        <v>94</v>
      </c>
      <c r="C527" s="21">
        <v>19</v>
      </c>
      <c r="D527" s="22">
        <v>0.058</v>
      </c>
      <c r="E527" s="20">
        <v>136</v>
      </c>
      <c r="F527" s="23">
        <v>0.044</v>
      </c>
    </row>
    <row r="528" spans="1:6" ht="15" customHeight="1">
      <c r="A528" s="199"/>
      <c r="B528" s="80" t="s">
        <v>95</v>
      </c>
      <c r="C528" s="21">
        <v>2</v>
      </c>
      <c r="D528" s="22">
        <v>0.006</v>
      </c>
      <c r="E528" s="20">
        <v>4</v>
      </c>
      <c r="F528" s="23">
        <v>0.001</v>
      </c>
    </row>
    <row r="529" spans="1:6" ht="15" customHeight="1">
      <c r="A529" s="199"/>
      <c r="B529" s="80" t="s">
        <v>96</v>
      </c>
      <c r="C529" s="21">
        <v>0</v>
      </c>
      <c r="D529" s="22">
        <v>0</v>
      </c>
      <c r="E529" s="20">
        <v>28</v>
      </c>
      <c r="F529" s="23">
        <v>0.009</v>
      </c>
    </row>
    <row r="530" spans="1:6" ht="15" customHeight="1">
      <c r="A530" s="199"/>
      <c r="B530" s="80" t="s">
        <v>236</v>
      </c>
      <c r="C530" s="21">
        <v>4</v>
      </c>
      <c r="D530" s="22">
        <v>0.012</v>
      </c>
      <c r="E530" s="20">
        <v>32</v>
      </c>
      <c r="F530" s="23">
        <v>0.01</v>
      </c>
    </row>
    <row r="531" spans="1:6" ht="15" customHeight="1">
      <c r="A531" s="203"/>
      <c r="B531" s="80" t="s">
        <v>52</v>
      </c>
      <c r="C531" s="21">
        <v>2</v>
      </c>
      <c r="D531" s="22">
        <v>0.006</v>
      </c>
      <c r="E531" s="20">
        <v>16</v>
      </c>
      <c r="F531" s="23">
        <v>0.005</v>
      </c>
    </row>
    <row r="532" spans="1:6" ht="15" customHeight="1">
      <c r="A532" s="198" t="s">
        <v>238</v>
      </c>
      <c r="B532" s="80" t="s">
        <v>97</v>
      </c>
      <c r="C532" s="21">
        <v>0</v>
      </c>
      <c r="D532" s="22">
        <v>0</v>
      </c>
      <c r="E532" s="20">
        <v>80</v>
      </c>
      <c r="F532" s="23">
        <v>0.026</v>
      </c>
    </row>
    <row r="533" spans="1:6" ht="15" customHeight="1">
      <c r="A533" s="199"/>
      <c r="B533" s="80" t="s">
        <v>98</v>
      </c>
      <c r="C533" s="21">
        <v>1</v>
      </c>
      <c r="D533" s="22">
        <v>0.003</v>
      </c>
      <c r="E533" s="20">
        <v>6</v>
      </c>
      <c r="F533" s="23">
        <v>0.002</v>
      </c>
    </row>
    <row r="534" spans="1:6" ht="15" customHeight="1">
      <c r="A534" s="199"/>
      <c r="B534" s="80" t="s">
        <v>99</v>
      </c>
      <c r="C534" s="21">
        <v>4</v>
      </c>
      <c r="D534" s="22">
        <v>0.012</v>
      </c>
      <c r="E534" s="20">
        <v>41</v>
      </c>
      <c r="F534" s="23">
        <v>0.013</v>
      </c>
    </row>
    <row r="535" spans="1:6" ht="15" customHeight="1">
      <c r="A535" s="199"/>
      <c r="B535" s="80" t="s">
        <v>100</v>
      </c>
      <c r="C535" s="21">
        <v>2</v>
      </c>
      <c r="D535" s="22">
        <v>0.006</v>
      </c>
      <c r="E535" s="20">
        <v>18</v>
      </c>
      <c r="F535" s="23">
        <v>0.006</v>
      </c>
    </row>
    <row r="536" spans="1:6" ht="15" customHeight="1">
      <c r="A536" s="199"/>
      <c r="B536" s="80" t="s">
        <v>101</v>
      </c>
      <c r="C536" s="21">
        <v>19</v>
      </c>
      <c r="D536" s="22">
        <v>0.058</v>
      </c>
      <c r="E536" s="20">
        <v>180</v>
      </c>
      <c r="F536" s="23">
        <v>0.058</v>
      </c>
    </row>
    <row r="537" spans="1:6" ht="15" customHeight="1">
      <c r="A537" s="199"/>
      <c r="B537" s="80" t="s">
        <v>102</v>
      </c>
      <c r="C537" s="21">
        <v>1</v>
      </c>
      <c r="D537" s="22">
        <v>0.003</v>
      </c>
      <c r="E537" s="20">
        <v>24</v>
      </c>
      <c r="F537" s="23">
        <v>0.008</v>
      </c>
    </row>
    <row r="538" spans="1:6" ht="15" customHeight="1">
      <c r="A538" s="199"/>
      <c r="B538" s="80" t="s">
        <v>103</v>
      </c>
      <c r="C538" s="21">
        <v>2</v>
      </c>
      <c r="D538" s="22">
        <v>0.006</v>
      </c>
      <c r="E538" s="20">
        <v>8</v>
      </c>
      <c r="F538" s="23">
        <v>0.003</v>
      </c>
    </row>
    <row r="539" spans="1:6" ht="15" customHeight="1">
      <c r="A539" s="199"/>
      <c r="B539" s="80" t="s">
        <v>104</v>
      </c>
      <c r="C539" s="21">
        <v>5</v>
      </c>
      <c r="D539" s="22">
        <v>0.015</v>
      </c>
      <c r="E539" s="20">
        <v>99</v>
      </c>
      <c r="F539" s="23">
        <v>0.032</v>
      </c>
    </row>
    <row r="540" spans="1:6" ht="15" customHeight="1">
      <c r="A540" s="199"/>
      <c r="B540" s="80" t="s">
        <v>105</v>
      </c>
      <c r="C540" s="21">
        <v>7</v>
      </c>
      <c r="D540" s="22">
        <v>0.022</v>
      </c>
      <c r="E540" s="20">
        <v>22</v>
      </c>
      <c r="F540" s="23">
        <v>0.007</v>
      </c>
    </row>
    <row r="541" spans="1:6" ht="15" customHeight="1">
      <c r="A541" s="199"/>
      <c r="B541" s="80" t="s">
        <v>106</v>
      </c>
      <c r="C541" s="21">
        <v>0</v>
      </c>
      <c r="D541" s="22">
        <v>0</v>
      </c>
      <c r="E541" s="20">
        <v>3</v>
      </c>
      <c r="F541" s="23">
        <v>0.001</v>
      </c>
    </row>
    <row r="542" spans="1:6" ht="15" customHeight="1">
      <c r="A542" s="199"/>
      <c r="B542" s="80" t="s">
        <v>107</v>
      </c>
      <c r="C542" s="21">
        <v>1</v>
      </c>
      <c r="D542" s="22">
        <v>0.003</v>
      </c>
      <c r="E542" s="20">
        <v>4</v>
      </c>
      <c r="F542" s="23">
        <v>0.001</v>
      </c>
    </row>
    <row r="543" spans="1:6" ht="15" customHeight="1">
      <c r="A543" s="199"/>
      <c r="B543" s="80" t="s">
        <v>108</v>
      </c>
      <c r="C543" s="21">
        <v>6</v>
      </c>
      <c r="D543" s="22">
        <v>0.018</v>
      </c>
      <c r="E543" s="20">
        <v>48</v>
      </c>
      <c r="F543" s="23">
        <v>0.015</v>
      </c>
    </row>
    <row r="544" spans="1:6" ht="15" customHeight="1">
      <c r="A544" s="203"/>
      <c r="B544" s="80" t="s">
        <v>52</v>
      </c>
      <c r="C544" s="21">
        <v>3</v>
      </c>
      <c r="D544" s="22">
        <v>0.009</v>
      </c>
      <c r="E544" s="20">
        <v>45</v>
      </c>
      <c r="F544" s="23">
        <v>0.014</v>
      </c>
    </row>
    <row r="545" spans="1:6" ht="15" customHeight="1">
      <c r="A545" s="198" t="s">
        <v>239</v>
      </c>
      <c r="B545" s="80" t="s">
        <v>109</v>
      </c>
      <c r="C545" s="21">
        <v>0</v>
      </c>
      <c r="D545" s="22">
        <v>0</v>
      </c>
      <c r="E545" s="20">
        <v>2</v>
      </c>
      <c r="F545" s="23">
        <v>0.001</v>
      </c>
    </row>
    <row r="546" spans="1:6" ht="15" customHeight="1">
      <c r="A546" s="199"/>
      <c r="B546" s="80" t="s">
        <v>110</v>
      </c>
      <c r="C546" s="21">
        <v>6</v>
      </c>
      <c r="D546" s="22">
        <v>0.018</v>
      </c>
      <c r="E546" s="20">
        <v>13</v>
      </c>
      <c r="F546" s="23">
        <v>0.004</v>
      </c>
    </row>
    <row r="547" spans="1:6" ht="15" customHeight="1">
      <c r="A547" s="199"/>
      <c r="B547" s="80" t="s">
        <v>111</v>
      </c>
      <c r="C547" s="21">
        <v>7</v>
      </c>
      <c r="D547" s="22">
        <v>0.022</v>
      </c>
      <c r="E547" s="20">
        <v>48</v>
      </c>
      <c r="F547" s="23">
        <v>0.015</v>
      </c>
    </row>
    <row r="548" spans="1:6" ht="15" customHeight="1">
      <c r="A548" s="203"/>
      <c r="B548" s="80" t="s">
        <v>52</v>
      </c>
      <c r="C548" s="21">
        <v>5</v>
      </c>
      <c r="D548" s="22">
        <v>0.015</v>
      </c>
      <c r="E548" s="20">
        <v>15</v>
      </c>
      <c r="F548" s="23">
        <v>0.005</v>
      </c>
    </row>
    <row r="549" spans="1:6" ht="15" customHeight="1">
      <c r="A549" s="198" t="s">
        <v>240</v>
      </c>
      <c r="B549" s="80" t="s">
        <v>112</v>
      </c>
      <c r="C549" s="21">
        <v>0</v>
      </c>
      <c r="D549" s="22">
        <v>0</v>
      </c>
      <c r="E549" s="20">
        <v>10</v>
      </c>
      <c r="F549" s="23">
        <v>0.003</v>
      </c>
    </row>
    <row r="550" spans="1:6" ht="15" customHeight="1">
      <c r="A550" s="199"/>
      <c r="B550" s="80" t="s">
        <v>113</v>
      </c>
      <c r="C550" s="21">
        <v>1</v>
      </c>
      <c r="D550" s="22">
        <v>0.003</v>
      </c>
      <c r="E550" s="20">
        <v>5</v>
      </c>
      <c r="F550" s="23">
        <v>0.002</v>
      </c>
    </row>
    <row r="551" spans="1:6" ht="15" customHeight="1">
      <c r="A551" s="200"/>
      <c r="B551" s="43" t="s">
        <v>52</v>
      </c>
      <c r="C551" s="29">
        <v>1</v>
      </c>
      <c r="D551" s="30">
        <v>0.003</v>
      </c>
      <c r="E551" s="31">
        <v>3</v>
      </c>
      <c r="F551" s="32">
        <v>0.001</v>
      </c>
    </row>
    <row r="552" spans="1:6" ht="15" customHeight="1">
      <c r="A552" s="161" t="s">
        <v>234</v>
      </c>
      <c r="B552" s="168"/>
      <c r="C552" s="168"/>
      <c r="D552" s="168"/>
      <c r="E552" s="168"/>
      <c r="F552" s="169"/>
    </row>
    <row r="553" spans="1:6" ht="15" customHeight="1">
      <c r="A553" s="164" t="s">
        <v>241</v>
      </c>
      <c r="B553" s="44" t="s">
        <v>114</v>
      </c>
      <c r="C553" s="33">
        <v>5</v>
      </c>
      <c r="D553" s="34">
        <v>0.015</v>
      </c>
      <c r="E553" s="35">
        <v>47</v>
      </c>
      <c r="F553" s="36">
        <v>0.015</v>
      </c>
    </row>
    <row r="554" spans="1:6" ht="15" customHeight="1">
      <c r="A554" s="199"/>
      <c r="B554" s="80" t="s">
        <v>115</v>
      </c>
      <c r="C554" s="21">
        <v>1</v>
      </c>
      <c r="D554" s="22">
        <v>0.003</v>
      </c>
      <c r="E554" s="20">
        <v>63</v>
      </c>
      <c r="F554" s="23">
        <v>0.02</v>
      </c>
    </row>
    <row r="555" spans="1:6" ht="15" customHeight="1">
      <c r="A555" s="199"/>
      <c r="B555" s="80" t="s">
        <v>116</v>
      </c>
      <c r="C555" s="21">
        <v>1</v>
      </c>
      <c r="D555" s="22">
        <v>0.003</v>
      </c>
      <c r="E555" s="20">
        <v>13</v>
      </c>
      <c r="F555" s="23">
        <v>0.004</v>
      </c>
    </row>
    <row r="556" spans="1:6" ht="15" customHeight="1">
      <c r="A556" s="199"/>
      <c r="B556" s="80" t="s">
        <v>117</v>
      </c>
      <c r="C556" s="21">
        <v>0</v>
      </c>
      <c r="D556" s="22">
        <v>0</v>
      </c>
      <c r="E556" s="20">
        <v>13</v>
      </c>
      <c r="F556" s="23">
        <v>0.004</v>
      </c>
    </row>
    <row r="557" spans="1:6" ht="15" customHeight="1">
      <c r="A557" s="199"/>
      <c r="B557" s="80" t="s">
        <v>118</v>
      </c>
      <c r="C557" s="21">
        <v>13</v>
      </c>
      <c r="D557" s="22">
        <v>0.04</v>
      </c>
      <c r="E557" s="20">
        <v>161</v>
      </c>
      <c r="F557" s="23">
        <v>0.052</v>
      </c>
    </row>
    <row r="558" spans="1:6" ht="15" customHeight="1">
      <c r="A558" s="203"/>
      <c r="B558" s="80" t="s">
        <v>52</v>
      </c>
      <c r="C558" s="21">
        <v>5</v>
      </c>
      <c r="D558" s="22">
        <v>0.015</v>
      </c>
      <c r="E558" s="20">
        <v>27</v>
      </c>
      <c r="F558" s="23">
        <v>0.009</v>
      </c>
    </row>
    <row r="559" spans="1:6" ht="15" customHeight="1">
      <c r="A559" s="198" t="s">
        <v>242</v>
      </c>
      <c r="B559" s="80" t="s">
        <v>119</v>
      </c>
      <c r="C559" s="21">
        <v>0</v>
      </c>
      <c r="D559" s="22">
        <v>0</v>
      </c>
      <c r="E559" s="20">
        <v>1</v>
      </c>
      <c r="F559" s="23">
        <v>0</v>
      </c>
    </row>
    <row r="560" spans="1:6" ht="15" customHeight="1">
      <c r="A560" s="199"/>
      <c r="B560" s="80" t="s">
        <v>120</v>
      </c>
      <c r="C560" s="21">
        <v>1</v>
      </c>
      <c r="D560" s="22">
        <v>0.003</v>
      </c>
      <c r="E560" s="20">
        <v>0</v>
      </c>
      <c r="F560" s="23">
        <v>0</v>
      </c>
    </row>
    <row r="561" spans="1:6" ht="15" customHeight="1">
      <c r="A561" s="199"/>
      <c r="B561" s="80" t="s">
        <v>121</v>
      </c>
      <c r="C561" s="21">
        <v>0</v>
      </c>
      <c r="D561" s="22">
        <v>0</v>
      </c>
      <c r="E561" s="20">
        <v>6</v>
      </c>
      <c r="F561" s="23">
        <v>0.002</v>
      </c>
    </row>
    <row r="562" spans="1:6" ht="15" customHeight="1">
      <c r="A562" s="199"/>
      <c r="B562" s="80" t="s">
        <v>122</v>
      </c>
      <c r="C562" s="21">
        <v>1</v>
      </c>
      <c r="D562" s="22">
        <v>0.003</v>
      </c>
      <c r="E562" s="20">
        <v>10</v>
      </c>
      <c r="F562" s="23">
        <v>0.003</v>
      </c>
    </row>
    <row r="563" spans="1:6" ht="15" customHeight="1">
      <c r="A563" s="199"/>
      <c r="B563" s="80" t="s">
        <v>123</v>
      </c>
      <c r="C563" s="21">
        <v>0</v>
      </c>
      <c r="D563" s="22">
        <v>0</v>
      </c>
      <c r="E563" s="20">
        <v>5</v>
      </c>
      <c r="F563" s="23">
        <v>0.002</v>
      </c>
    </row>
    <row r="564" spans="1:6" ht="15" customHeight="1">
      <c r="A564" s="203"/>
      <c r="B564" s="80" t="s">
        <v>52</v>
      </c>
      <c r="C564" s="21">
        <v>0</v>
      </c>
      <c r="D564" s="22">
        <v>0</v>
      </c>
      <c r="E564" s="20">
        <v>3</v>
      </c>
      <c r="F564" s="23">
        <v>0.001</v>
      </c>
    </row>
    <row r="565" spans="1:6" ht="15" customHeight="1">
      <c r="A565" s="181" t="s">
        <v>301</v>
      </c>
      <c r="B565" s="190"/>
      <c r="C565" s="21">
        <v>34</v>
      </c>
      <c r="D565" s="22">
        <v>0.083</v>
      </c>
      <c r="E565" s="20">
        <v>347</v>
      </c>
      <c r="F565" s="23">
        <v>0.089</v>
      </c>
    </row>
    <row r="566" spans="1:6" ht="15" customHeight="1">
      <c r="A566" s="181" t="s">
        <v>302</v>
      </c>
      <c r="B566" s="190"/>
      <c r="C566" s="37">
        <v>22</v>
      </c>
      <c r="D566" s="38">
        <v>0.054</v>
      </c>
      <c r="E566" s="39">
        <v>131</v>
      </c>
      <c r="F566" s="40">
        <v>0.034</v>
      </c>
    </row>
    <row r="567" spans="1:6" ht="15" customHeight="1">
      <c r="A567" s="188" t="s">
        <v>5</v>
      </c>
      <c r="B567" s="204"/>
      <c r="C567" s="29">
        <v>411</v>
      </c>
      <c r="D567" s="30">
        <v>1</v>
      </c>
      <c r="E567" s="31">
        <v>3909</v>
      </c>
      <c r="F567" s="32">
        <v>1</v>
      </c>
    </row>
    <row r="568" spans="1:6" ht="27.75" customHeight="1">
      <c r="A568" s="161" t="s">
        <v>243</v>
      </c>
      <c r="B568" s="168"/>
      <c r="C568" s="168"/>
      <c r="D568" s="168"/>
      <c r="E568" s="168"/>
      <c r="F568" s="169"/>
    </row>
    <row r="569" spans="1:6" ht="15" customHeight="1">
      <c r="A569" s="164" t="s">
        <v>231</v>
      </c>
      <c r="B569" s="41" t="s">
        <v>53</v>
      </c>
      <c r="C569" s="33">
        <v>6</v>
      </c>
      <c r="D569" s="34">
        <v>0.029</v>
      </c>
      <c r="E569" s="35">
        <v>6</v>
      </c>
      <c r="F569" s="36">
        <v>0.003</v>
      </c>
    </row>
    <row r="570" spans="1:6" ht="15" customHeight="1">
      <c r="A570" s="199"/>
      <c r="B570" s="42" t="s">
        <v>54</v>
      </c>
      <c r="C570" s="21">
        <v>1</v>
      </c>
      <c r="D570" s="22">
        <v>0.005</v>
      </c>
      <c r="E570" s="20">
        <v>22</v>
      </c>
      <c r="F570" s="23">
        <v>0.011</v>
      </c>
    </row>
    <row r="571" spans="1:6" ht="15" customHeight="1">
      <c r="A571" s="199"/>
      <c r="B571" s="79" t="s">
        <v>55</v>
      </c>
      <c r="C571" s="21">
        <v>0</v>
      </c>
      <c r="D571" s="22">
        <v>0</v>
      </c>
      <c r="E571" s="20">
        <v>38</v>
      </c>
      <c r="F571" s="23">
        <v>0.019</v>
      </c>
    </row>
    <row r="572" spans="1:6" ht="15" customHeight="1">
      <c r="A572" s="199"/>
      <c r="B572" s="104" t="s">
        <v>56</v>
      </c>
      <c r="C572" s="21">
        <v>0</v>
      </c>
      <c r="D572" s="22">
        <v>0</v>
      </c>
      <c r="E572" s="20">
        <v>17</v>
      </c>
      <c r="F572" s="23">
        <v>0.009</v>
      </c>
    </row>
    <row r="573" spans="1:6" ht="15" customHeight="1">
      <c r="A573" s="199"/>
      <c r="B573" s="104" t="s">
        <v>57</v>
      </c>
      <c r="C573" s="21">
        <v>3</v>
      </c>
      <c r="D573" s="22">
        <v>0.015</v>
      </c>
      <c r="E573" s="20">
        <v>10</v>
      </c>
      <c r="F573" s="23">
        <v>0.005</v>
      </c>
    </row>
    <row r="574" spans="1:6" ht="15" customHeight="1">
      <c r="A574" s="199"/>
      <c r="B574" s="104" t="s">
        <v>58</v>
      </c>
      <c r="C574" s="21">
        <v>2</v>
      </c>
      <c r="D574" s="22">
        <v>0.01</v>
      </c>
      <c r="E574" s="20">
        <v>3</v>
      </c>
      <c r="F574" s="23">
        <v>0.002</v>
      </c>
    </row>
    <row r="575" spans="1:6" ht="15" customHeight="1">
      <c r="A575" s="199"/>
      <c r="B575" s="104" t="s">
        <v>59</v>
      </c>
      <c r="C575" s="21">
        <v>1</v>
      </c>
      <c r="D575" s="22">
        <v>0.005</v>
      </c>
      <c r="E575" s="20">
        <v>2</v>
      </c>
      <c r="F575" s="23">
        <v>0.001</v>
      </c>
    </row>
    <row r="576" spans="1:6" ht="15" customHeight="1">
      <c r="A576" s="199"/>
      <c r="B576" s="104" t="s">
        <v>60</v>
      </c>
      <c r="C576" s="21">
        <v>3</v>
      </c>
      <c r="D576" s="22">
        <v>0.015</v>
      </c>
      <c r="E576" s="20">
        <v>30</v>
      </c>
      <c r="F576" s="23">
        <v>0.015</v>
      </c>
    </row>
    <row r="577" spans="1:6" ht="15" customHeight="1">
      <c r="A577" s="199"/>
      <c r="B577" s="104" t="s">
        <v>61</v>
      </c>
      <c r="C577" s="21">
        <v>1</v>
      </c>
      <c r="D577" s="22">
        <v>0.005</v>
      </c>
      <c r="E577" s="20">
        <v>4</v>
      </c>
      <c r="F577" s="23">
        <v>0.002</v>
      </c>
    </row>
    <row r="578" spans="1:6" ht="15" customHeight="1">
      <c r="A578" s="203"/>
      <c r="B578" s="104" t="s">
        <v>52</v>
      </c>
      <c r="C578" s="21">
        <v>11</v>
      </c>
      <c r="D578" s="22">
        <v>0.054</v>
      </c>
      <c r="E578" s="20">
        <v>58</v>
      </c>
      <c r="F578" s="23">
        <v>0.03</v>
      </c>
    </row>
    <row r="579" spans="1:6" ht="15" customHeight="1">
      <c r="A579" s="198" t="s">
        <v>232</v>
      </c>
      <c r="B579" s="104" t="s">
        <v>62</v>
      </c>
      <c r="C579" s="21">
        <v>3</v>
      </c>
      <c r="D579" s="22">
        <v>0.015</v>
      </c>
      <c r="E579" s="20">
        <v>9</v>
      </c>
      <c r="F579" s="23">
        <v>0.005</v>
      </c>
    </row>
    <row r="580" spans="1:6" ht="15" customHeight="1">
      <c r="A580" s="199"/>
      <c r="B580" s="104" t="s">
        <v>63</v>
      </c>
      <c r="C580" s="21">
        <v>5</v>
      </c>
      <c r="D580" s="22">
        <v>0.025</v>
      </c>
      <c r="E580" s="20">
        <v>19</v>
      </c>
      <c r="F580" s="23">
        <v>0.01</v>
      </c>
    </row>
    <row r="581" spans="1:6" ht="15" customHeight="1">
      <c r="A581" s="199"/>
      <c r="B581" s="104" t="s">
        <v>64</v>
      </c>
      <c r="C581" s="21">
        <v>0</v>
      </c>
      <c r="D581" s="22">
        <v>0</v>
      </c>
      <c r="E581" s="20">
        <v>10</v>
      </c>
      <c r="F581" s="23">
        <v>0.005</v>
      </c>
    </row>
    <row r="582" spans="1:6" ht="15" customHeight="1">
      <c r="A582" s="199"/>
      <c r="B582" s="104" t="s">
        <v>65</v>
      </c>
      <c r="C582" s="21">
        <v>5</v>
      </c>
      <c r="D582" s="22">
        <v>0.025</v>
      </c>
      <c r="E582" s="20">
        <v>20</v>
      </c>
      <c r="F582" s="23">
        <v>0.01</v>
      </c>
    </row>
    <row r="583" spans="1:6" ht="15" customHeight="1">
      <c r="A583" s="199"/>
      <c r="B583" s="104" t="s">
        <v>66</v>
      </c>
      <c r="C583" s="21">
        <v>12</v>
      </c>
      <c r="D583" s="22">
        <v>0.059</v>
      </c>
      <c r="E583" s="20">
        <v>64</v>
      </c>
      <c r="F583" s="23">
        <v>0.033</v>
      </c>
    </row>
    <row r="584" spans="1:6" ht="15" customHeight="1">
      <c r="A584" s="199"/>
      <c r="B584" s="104" t="s">
        <v>67</v>
      </c>
      <c r="C584" s="21">
        <v>2</v>
      </c>
      <c r="D584" s="22">
        <v>0.01</v>
      </c>
      <c r="E584" s="20">
        <v>7</v>
      </c>
      <c r="F584" s="23">
        <v>0.004</v>
      </c>
    </row>
    <row r="585" spans="1:6" ht="15" customHeight="1">
      <c r="A585" s="199"/>
      <c r="B585" s="104" t="s">
        <v>68</v>
      </c>
      <c r="C585" s="21">
        <v>1</v>
      </c>
      <c r="D585" s="22">
        <v>0.005</v>
      </c>
      <c r="E585" s="20">
        <v>20</v>
      </c>
      <c r="F585" s="23">
        <v>0.01</v>
      </c>
    </row>
    <row r="586" spans="1:6" ht="15" customHeight="1">
      <c r="A586" s="203"/>
      <c r="B586" s="104" t="s">
        <v>52</v>
      </c>
      <c r="C586" s="21">
        <v>6</v>
      </c>
      <c r="D586" s="22">
        <v>0.029</v>
      </c>
      <c r="E586" s="20">
        <v>38</v>
      </c>
      <c r="F586" s="23">
        <v>0.019</v>
      </c>
    </row>
    <row r="587" spans="1:6" ht="15" customHeight="1">
      <c r="A587" s="198" t="s">
        <v>233</v>
      </c>
      <c r="B587" s="104" t="s">
        <v>69</v>
      </c>
      <c r="C587" s="21">
        <v>0</v>
      </c>
      <c r="D587" s="22">
        <v>0</v>
      </c>
      <c r="E587" s="20">
        <v>4</v>
      </c>
      <c r="F587" s="23">
        <v>0.002</v>
      </c>
    </row>
    <row r="588" spans="1:6" ht="15" customHeight="1">
      <c r="A588" s="199"/>
      <c r="B588" s="104" t="s">
        <v>70</v>
      </c>
      <c r="C588" s="21">
        <v>3</v>
      </c>
      <c r="D588" s="22">
        <v>0.015</v>
      </c>
      <c r="E588" s="20">
        <v>10</v>
      </c>
      <c r="F588" s="23">
        <v>0.005</v>
      </c>
    </row>
    <row r="589" spans="1:6" ht="15" customHeight="1">
      <c r="A589" s="199"/>
      <c r="B589" s="104" t="s">
        <v>71</v>
      </c>
      <c r="C589" s="21">
        <v>4</v>
      </c>
      <c r="D589" s="22">
        <v>0.02</v>
      </c>
      <c r="E589" s="20">
        <v>63</v>
      </c>
      <c r="F589" s="23">
        <v>0.032</v>
      </c>
    </row>
    <row r="590" spans="1:6" ht="15" customHeight="1">
      <c r="A590" s="199"/>
      <c r="B590" s="104" t="s">
        <v>72</v>
      </c>
      <c r="C590" s="21">
        <v>4</v>
      </c>
      <c r="D590" s="22">
        <v>0.02</v>
      </c>
      <c r="E590" s="20">
        <v>10</v>
      </c>
      <c r="F590" s="23">
        <v>0.005</v>
      </c>
    </row>
    <row r="591" spans="1:6" ht="15" customHeight="1">
      <c r="A591" s="199"/>
      <c r="B591" s="104" t="s">
        <v>73</v>
      </c>
      <c r="C591" s="21">
        <v>2</v>
      </c>
      <c r="D591" s="22">
        <v>0.01</v>
      </c>
      <c r="E591" s="20">
        <v>27</v>
      </c>
      <c r="F591" s="23">
        <v>0.014</v>
      </c>
    </row>
    <row r="592" spans="1:6" ht="15" customHeight="1">
      <c r="A592" s="200"/>
      <c r="B592" s="105" t="s">
        <v>52</v>
      </c>
      <c r="C592" s="29">
        <v>0</v>
      </c>
      <c r="D592" s="30">
        <v>0</v>
      </c>
      <c r="E592" s="31">
        <v>17</v>
      </c>
      <c r="F592" s="32">
        <v>0.009</v>
      </c>
    </row>
    <row r="593" spans="1:6" ht="27.75" customHeight="1">
      <c r="A593" s="161" t="s">
        <v>244</v>
      </c>
      <c r="B593" s="168"/>
      <c r="C593" s="168"/>
      <c r="D593" s="168"/>
      <c r="E593" s="168"/>
      <c r="F593" s="169"/>
    </row>
    <row r="594" spans="1:6" ht="15" customHeight="1">
      <c r="A594" s="164" t="s">
        <v>51</v>
      </c>
      <c r="B594" s="44" t="s">
        <v>74</v>
      </c>
      <c r="C594" s="33">
        <v>0</v>
      </c>
      <c r="D594" s="34">
        <v>0</v>
      </c>
      <c r="E594" s="35">
        <v>11</v>
      </c>
      <c r="F594" s="36">
        <v>0.006</v>
      </c>
    </row>
    <row r="595" spans="1:6" ht="27" customHeight="1">
      <c r="A595" s="199"/>
      <c r="B595" s="80" t="s">
        <v>75</v>
      </c>
      <c r="C595" s="21">
        <v>0</v>
      </c>
      <c r="D595" s="22">
        <v>0</v>
      </c>
      <c r="E595" s="20">
        <v>4</v>
      </c>
      <c r="F595" s="23">
        <v>0.002</v>
      </c>
    </row>
    <row r="596" spans="1:6" ht="15" customHeight="1">
      <c r="A596" s="199"/>
      <c r="B596" s="80" t="s">
        <v>76</v>
      </c>
      <c r="C596" s="21">
        <v>8</v>
      </c>
      <c r="D596" s="22">
        <v>0.039</v>
      </c>
      <c r="E596" s="20">
        <v>104</v>
      </c>
      <c r="F596" s="23">
        <v>0.053</v>
      </c>
    </row>
    <row r="597" spans="1:6" ht="27" customHeight="1">
      <c r="A597" s="199"/>
      <c r="B597" s="80" t="s">
        <v>77</v>
      </c>
      <c r="C597" s="21">
        <v>3</v>
      </c>
      <c r="D597" s="22">
        <v>0.015</v>
      </c>
      <c r="E597" s="20">
        <v>13</v>
      </c>
      <c r="F597" s="23">
        <v>0.007</v>
      </c>
    </row>
    <row r="598" spans="1:6" ht="27" customHeight="1">
      <c r="A598" s="199"/>
      <c r="B598" s="80" t="s">
        <v>78</v>
      </c>
      <c r="C598" s="21">
        <v>3</v>
      </c>
      <c r="D598" s="22">
        <v>0.015</v>
      </c>
      <c r="E598" s="20">
        <v>21</v>
      </c>
      <c r="F598" s="23">
        <v>0.011</v>
      </c>
    </row>
    <row r="599" spans="1:6" ht="15" customHeight="1">
      <c r="A599" s="199"/>
      <c r="B599" s="80" t="s">
        <v>79</v>
      </c>
      <c r="C599" s="21">
        <v>1</v>
      </c>
      <c r="D599" s="22">
        <v>0.005</v>
      </c>
      <c r="E599" s="20">
        <v>11</v>
      </c>
      <c r="F599" s="23">
        <v>0.006</v>
      </c>
    </row>
    <row r="600" spans="1:6" ht="15" customHeight="1">
      <c r="A600" s="203"/>
      <c r="B600" s="80" t="s">
        <v>52</v>
      </c>
      <c r="C600" s="21">
        <v>5</v>
      </c>
      <c r="D600" s="22">
        <v>0.025</v>
      </c>
      <c r="E600" s="20">
        <v>50</v>
      </c>
      <c r="F600" s="23">
        <v>0.025</v>
      </c>
    </row>
    <row r="601" spans="1:6" ht="15" customHeight="1">
      <c r="A601" s="198" t="s">
        <v>235</v>
      </c>
      <c r="B601" s="80" t="s">
        <v>80</v>
      </c>
      <c r="C601" s="21">
        <v>1</v>
      </c>
      <c r="D601" s="22">
        <v>0.005</v>
      </c>
      <c r="E601" s="20">
        <v>25</v>
      </c>
      <c r="F601" s="23">
        <v>0.013</v>
      </c>
    </row>
    <row r="602" spans="1:6" ht="15" customHeight="1">
      <c r="A602" s="199"/>
      <c r="B602" s="80" t="s">
        <v>81</v>
      </c>
      <c r="C602" s="21">
        <v>0</v>
      </c>
      <c r="D602" s="22">
        <v>0</v>
      </c>
      <c r="E602" s="20">
        <v>1</v>
      </c>
      <c r="F602" s="23">
        <v>0.001</v>
      </c>
    </row>
    <row r="603" spans="1:6" ht="15" customHeight="1">
      <c r="A603" s="199"/>
      <c r="B603" s="80" t="s">
        <v>82</v>
      </c>
      <c r="C603" s="21">
        <v>0</v>
      </c>
      <c r="D603" s="22">
        <v>0</v>
      </c>
      <c r="E603" s="20">
        <v>1</v>
      </c>
      <c r="F603" s="23">
        <v>0.001</v>
      </c>
    </row>
    <row r="604" spans="1:6" ht="15" customHeight="1">
      <c r="A604" s="199"/>
      <c r="B604" s="80" t="s">
        <v>83</v>
      </c>
      <c r="C604" s="21">
        <v>0</v>
      </c>
      <c r="D604" s="22">
        <v>0</v>
      </c>
      <c r="E604" s="20">
        <v>46</v>
      </c>
      <c r="F604" s="23">
        <v>0.023</v>
      </c>
    </row>
    <row r="605" spans="1:6" ht="15" customHeight="1">
      <c r="A605" s="199"/>
      <c r="B605" s="80" t="s">
        <v>84</v>
      </c>
      <c r="C605" s="21">
        <v>0</v>
      </c>
      <c r="D605" s="22">
        <v>0</v>
      </c>
      <c r="E605" s="20">
        <v>0</v>
      </c>
      <c r="F605" s="23">
        <v>0</v>
      </c>
    </row>
    <row r="606" spans="1:6" ht="15" customHeight="1">
      <c r="A606" s="199"/>
      <c r="B606" s="80" t="s">
        <v>85</v>
      </c>
      <c r="C606" s="21">
        <v>0</v>
      </c>
      <c r="D606" s="22">
        <v>0</v>
      </c>
      <c r="E606" s="20">
        <v>0</v>
      </c>
      <c r="F606" s="23">
        <v>0</v>
      </c>
    </row>
    <row r="607" spans="1:6" ht="27.75" customHeight="1">
      <c r="A607" s="199"/>
      <c r="B607" s="80" t="s">
        <v>86</v>
      </c>
      <c r="C607" s="21">
        <v>0</v>
      </c>
      <c r="D607" s="22">
        <v>0</v>
      </c>
      <c r="E607" s="20">
        <v>8</v>
      </c>
      <c r="F607" s="23">
        <v>0.004</v>
      </c>
    </row>
    <row r="608" spans="1:6" ht="15" customHeight="1">
      <c r="A608" s="199"/>
      <c r="B608" s="80" t="s">
        <v>87</v>
      </c>
      <c r="C608" s="21">
        <v>0</v>
      </c>
      <c r="D608" s="22">
        <v>0</v>
      </c>
      <c r="E608" s="20">
        <v>5</v>
      </c>
      <c r="F608" s="23">
        <v>0.003</v>
      </c>
    </row>
    <row r="609" spans="1:6" ht="15" customHeight="1">
      <c r="A609" s="199"/>
      <c r="B609" s="80" t="s">
        <v>88</v>
      </c>
      <c r="C609" s="21">
        <v>0</v>
      </c>
      <c r="D609" s="22">
        <v>0</v>
      </c>
      <c r="E609" s="20">
        <v>2</v>
      </c>
      <c r="F609" s="23">
        <v>0.001</v>
      </c>
    </row>
    <row r="610" spans="1:6" ht="15" customHeight="1">
      <c r="A610" s="203"/>
      <c r="B610" s="80" t="s">
        <v>52</v>
      </c>
      <c r="C610" s="21">
        <v>7</v>
      </c>
      <c r="D610" s="22">
        <v>0.034</v>
      </c>
      <c r="E610" s="20">
        <v>87</v>
      </c>
      <c r="F610" s="23">
        <v>0.044</v>
      </c>
    </row>
    <row r="611" spans="1:6" ht="15" customHeight="1">
      <c r="A611" s="198" t="s">
        <v>237</v>
      </c>
      <c r="B611" s="80" t="s">
        <v>89</v>
      </c>
      <c r="C611" s="21">
        <v>0</v>
      </c>
      <c r="D611" s="22">
        <v>0</v>
      </c>
      <c r="E611" s="20">
        <v>4</v>
      </c>
      <c r="F611" s="23">
        <v>0.002</v>
      </c>
    </row>
    <row r="612" spans="1:6" ht="15" customHeight="1">
      <c r="A612" s="199"/>
      <c r="B612" s="80" t="s">
        <v>90</v>
      </c>
      <c r="C612" s="21">
        <v>1</v>
      </c>
      <c r="D612" s="22">
        <v>0.005</v>
      </c>
      <c r="E612" s="20">
        <v>5</v>
      </c>
      <c r="F612" s="23">
        <v>0.003</v>
      </c>
    </row>
    <row r="613" spans="1:6" ht="15" customHeight="1">
      <c r="A613" s="199"/>
      <c r="B613" s="80" t="s">
        <v>91</v>
      </c>
      <c r="C613" s="21">
        <v>0</v>
      </c>
      <c r="D613" s="22">
        <v>0</v>
      </c>
      <c r="E613" s="20">
        <v>16</v>
      </c>
      <c r="F613" s="23">
        <v>0.008</v>
      </c>
    </row>
    <row r="614" spans="1:6" ht="15" customHeight="1">
      <c r="A614" s="199"/>
      <c r="B614" s="80" t="s">
        <v>92</v>
      </c>
      <c r="C614" s="21">
        <v>2</v>
      </c>
      <c r="D614" s="22">
        <v>0.01</v>
      </c>
      <c r="E614" s="20">
        <v>16</v>
      </c>
      <c r="F614" s="23">
        <v>0.008</v>
      </c>
    </row>
    <row r="615" spans="1:6" ht="15" customHeight="1">
      <c r="A615" s="199"/>
      <c r="B615" s="80" t="s">
        <v>93</v>
      </c>
      <c r="C615" s="21">
        <v>0</v>
      </c>
      <c r="D615" s="22">
        <v>0</v>
      </c>
      <c r="E615" s="20">
        <v>0</v>
      </c>
      <c r="F615" s="23">
        <v>0</v>
      </c>
    </row>
    <row r="616" spans="1:6" ht="15" customHeight="1">
      <c r="A616" s="199"/>
      <c r="B616" s="80" t="s">
        <v>94</v>
      </c>
      <c r="C616" s="21">
        <v>2</v>
      </c>
      <c r="D616" s="22">
        <v>0.01</v>
      </c>
      <c r="E616" s="20">
        <v>9</v>
      </c>
      <c r="F616" s="23">
        <v>0.005</v>
      </c>
    </row>
    <row r="617" spans="1:6" ht="15" customHeight="1">
      <c r="A617" s="199"/>
      <c r="B617" s="80" t="s">
        <v>95</v>
      </c>
      <c r="C617" s="21">
        <v>4</v>
      </c>
      <c r="D617" s="22">
        <v>0.02</v>
      </c>
      <c r="E617" s="20">
        <v>20</v>
      </c>
      <c r="F617" s="23">
        <v>0.01</v>
      </c>
    </row>
    <row r="618" spans="1:6" ht="15" customHeight="1">
      <c r="A618" s="199"/>
      <c r="B618" s="80" t="s">
        <v>96</v>
      </c>
      <c r="C618" s="21">
        <v>4</v>
      </c>
      <c r="D618" s="22">
        <v>0.02</v>
      </c>
      <c r="E618" s="20">
        <v>11</v>
      </c>
      <c r="F618" s="23">
        <v>0.006</v>
      </c>
    </row>
    <row r="619" spans="1:6" ht="15" customHeight="1">
      <c r="A619" s="199"/>
      <c r="B619" s="80" t="s">
        <v>236</v>
      </c>
      <c r="C619" s="21">
        <v>7</v>
      </c>
      <c r="D619" s="22">
        <v>0.034</v>
      </c>
      <c r="E619" s="20">
        <v>18</v>
      </c>
      <c r="F619" s="23">
        <v>0.009</v>
      </c>
    </row>
    <row r="620" spans="1:6" ht="15" customHeight="1">
      <c r="A620" s="203"/>
      <c r="B620" s="80" t="s">
        <v>52</v>
      </c>
      <c r="C620" s="21">
        <v>1</v>
      </c>
      <c r="D620" s="22">
        <v>0.005</v>
      </c>
      <c r="E620" s="20">
        <v>13</v>
      </c>
      <c r="F620" s="23">
        <v>0.007</v>
      </c>
    </row>
    <row r="621" spans="1:6" ht="15" customHeight="1">
      <c r="A621" s="198" t="s">
        <v>238</v>
      </c>
      <c r="B621" s="80" t="s">
        <v>97</v>
      </c>
      <c r="C621" s="21">
        <v>1</v>
      </c>
      <c r="D621" s="22">
        <v>0.005</v>
      </c>
      <c r="E621" s="20">
        <v>62</v>
      </c>
      <c r="F621" s="23">
        <v>0.032</v>
      </c>
    </row>
    <row r="622" spans="1:6" ht="15" customHeight="1">
      <c r="A622" s="199"/>
      <c r="B622" s="80" t="s">
        <v>98</v>
      </c>
      <c r="C622" s="21">
        <v>0</v>
      </c>
      <c r="D622" s="22">
        <v>0</v>
      </c>
      <c r="E622" s="20">
        <v>6</v>
      </c>
      <c r="F622" s="23">
        <v>0.003</v>
      </c>
    </row>
    <row r="623" spans="1:6" ht="15" customHeight="1">
      <c r="A623" s="199"/>
      <c r="B623" s="80" t="s">
        <v>99</v>
      </c>
      <c r="C623" s="21">
        <v>4</v>
      </c>
      <c r="D623" s="22">
        <v>0.02</v>
      </c>
      <c r="E623" s="20">
        <v>32</v>
      </c>
      <c r="F623" s="23">
        <v>0.016</v>
      </c>
    </row>
    <row r="624" spans="1:6" ht="15" customHeight="1">
      <c r="A624" s="199"/>
      <c r="B624" s="80" t="s">
        <v>100</v>
      </c>
      <c r="C624" s="21">
        <v>0</v>
      </c>
      <c r="D624" s="22">
        <v>0</v>
      </c>
      <c r="E624" s="20">
        <v>1</v>
      </c>
      <c r="F624" s="23">
        <v>0.001</v>
      </c>
    </row>
    <row r="625" spans="1:6" ht="15" customHeight="1">
      <c r="A625" s="199"/>
      <c r="B625" s="80" t="s">
        <v>101</v>
      </c>
      <c r="C625" s="21">
        <v>17</v>
      </c>
      <c r="D625" s="22">
        <v>0.083</v>
      </c>
      <c r="E625" s="20">
        <v>164</v>
      </c>
      <c r="F625" s="23">
        <v>0.084</v>
      </c>
    </row>
    <row r="626" spans="1:6" ht="15" customHeight="1">
      <c r="A626" s="199"/>
      <c r="B626" s="80" t="s">
        <v>102</v>
      </c>
      <c r="C626" s="21">
        <v>1</v>
      </c>
      <c r="D626" s="22">
        <v>0.005</v>
      </c>
      <c r="E626" s="20">
        <v>30</v>
      </c>
      <c r="F626" s="23">
        <v>0.015</v>
      </c>
    </row>
    <row r="627" spans="1:6" ht="15" customHeight="1">
      <c r="A627" s="199"/>
      <c r="B627" s="80" t="s">
        <v>103</v>
      </c>
      <c r="C627" s="21">
        <v>2</v>
      </c>
      <c r="D627" s="22">
        <v>0.01</v>
      </c>
      <c r="E627" s="20">
        <v>18</v>
      </c>
      <c r="F627" s="23">
        <v>0.009</v>
      </c>
    </row>
    <row r="628" spans="1:6" ht="15" customHeight="1">
      <c r="A628" s="199"/>
      <c r="B628" s="80" t="s">
        <v>104</v>
      </c>
      <c r="C628" s="21">
        <v>4</v>
      </c>
      <c r="D628" s="22">
        <v>0.02</v>
      </c>
      <c r="E628" s="20">
        <v>73</v>
      </c>
      <c r="F628" s="23">
        <v>0.037</v>
      </c>
    </row>
    <row r="629" spans="1:6" ht="15" customHeight="1">
      <c r="A629" s="199"/>
      <c r="B629" s="80" t="s">
        <v>105</v>
      </c>
      <c r="C629" s="21">
        <v>7</v>
      </c>
      <c r="D629" s="22">
        <v>0.034</v>
      </c>
      <c r="E629" s="20">
        <v>28</v>
      </c>
      <c r="F629" s="23">
        <v>0.014</v>
      </c>
    </row>
    <row r="630" spans="1:6" ht="15" customHeight="1">
      <c r="A630" s="199"/>
      <c r="B630" s="80" t="s">
        <v>106</v>
      </c>
      <c r="C630" s="21">
        <v>0</v>
      </c>
      <c r="D630" s="22">
        <v>0</v>
      </c>
      <c r="E630" s="20">
        <v>15</v>
      </c>
      <c r="F630" s="23">
        <v>0.008</v>
      </c>
    </row>
    <row r="631" spans="1:6" ht="15" customHeight="1">
      <c r="A631" s="199"/>
      <c r="B631" s="80" t="s">
        <v>107</v>
      </c>
      <c r="C631" s="21">
        <v>0</v>
      </c>
      <c r="D631" s="22">
        <v>0</v>
      </c>
      <c r="E631" s="20">
        <v>14</v>
      </c>
      <c r="F631" s="23">
        <v>0.007</v>
      </c>
    </row>
    <row r="632" spans="1:6" ht="15" customHeight="1">
      <c r="A632" s="199"/>
      <c r="B632" s="80" t="s">
        <v>108</v>
      </c>
      <c r="C632" s="21">
        <v>9</v>
      </c>
      <c r="D632" s="22">
        <v>0.044</v>
      </c>
      <c r="E632" s="20">
        <v>68</v>
      </c>
      <c r="F632" s="23">
        <v>0.035</v>
      </c>
    </row>
    <row r="633" spans="1:6" ht="15" customHeight="1">
      <c r="A633" s="200"/>
      <c r="B633" s="43" t="s">
        <v>52</v>
      </c>
      <c r="C633" s="29">
        <v>3</v>
      </c>
      <c r="D633" s="30">
        <v>0.015</v>
      </c>
      <c r="E633" s="31">
        <v>65</v>
      </c>
      <c r="F633" s="32">
        <v>0.033</v>
      </c>
    </row>
    <row r="634" spans="1:6" ht="27.75" customHeight="1">
      <c r="A634" s="161" t="s">
        <v>244</v>
      </c>
      <c r="B634" s="168"/>
      <c r="C634" s="168"/>
      <c r="D634" s="168"/>
      <c r="E634" s="168"/>
      <c r="F634" s="169"/>
    </row>
    <row r="635" spans="1:6" ht="15" customHeight="1">
      <c r="A635" s="164" t="s">
        <v>239</v>
      </c>
      <c r="B635" s="80" t="s">
        <v>109</v>
      </c>
      <c r="C635" s="21">
        <v>1</v>
      </c>
      <c r="D635" s="22">
        <v>0.005</v>
      </c>
      <c r="E635" s="20">
        <v>4</v>
      </c>
      <c r="F635" s="23">
        <v>0.002</v>
      </c>
    </row>
    <row r="636" spans="1:6" ht="15" customHeight="1">
      <c r="A636" s="199"/>
      <c r="B636" s="80" t="s">
        <v>110</v>
      </c>
      <c r="C636" s="21">
        <v>1</v>
      </c>
      <c r="D636" s="22">
        <v>0.005</v>
      </c>
      <c r="E636" s="20">
        <v>13</v>
      </c>
      <c r="F636" s="23">
        <v>0.007</v>
      </c>
    </row>
    <row r="637" spans="1:6" ht="15" customHeight="1">
      <c r="A637" s="199"/>
      <c r="B637" s="80" t="s">
        <v>111</v>
      </c>
      <c r="C637" s="21">
        <v>3</v>
      </c>
      <c r="D637" s="22">
        <v>0.015</v>
      </c>
      <c r="E637" s="20">
        <v>26</v>
      </c>
      <c r="F637" s="23">
        <v>0.013</v>
      </c>
    </row>
    <row r="638" spans="1:6" ht="15" customHeight="1">
      <c r="A638" s="203"/>
      <c r="B638" s="80" t="s">
        <v>52</v>
      </c>
      <c r="C638" s="21">
        <v>4</v>
      </c>
      <c r="D638" s="22">
        <v>0.02</v>
      </c>
      <c r="E638" s="20">
        <v>16</v>
      </c>
      <c r="F638" s="23">
        <v>0.008</v>
      </c>
    </row>
    <row r="639" spans="1:6" ht="15" customHeight="1">
      <c r="A639" s="198" t="s">
        <v>240</v>
      </c>
      <c r="B639" s="80" t="s">
        <v>112</v>
      </c>
      <c r="C639" s="21">
        <v>0</v>
      </c>
      <c r="D639" s="22">
        <v>0</v>
      </c>
      <c r="E639" s="20">
        <v>13</v>
      </c>
      <c r="F639" s="23">
        <v>0.007</v>
      </c>
    </row>
    <row r="640" spans="1:6" ht="15" customHeight="1">
      <c r="A640" s="199"/>
      <c r="B640" s="80" t="s">
        <v>113</v>
      </c>
      <c r="C640" s="21">
        <v>0</v>
      </c>
      <c r="D640" s="22">
        <v>0</v>
      </c>
      <c r="E640" s="20">
        <v>1</v>
      </c>
      <c r="F640" s="23">
        <v>0.001</v>
      </c>
    </row>
    <row r="641" spans="1:6" ht="15" customHeight="1">
      <c r="A641" s="203"/>
      <c r="B641" s="80" t="s">
        <v>52</v>
      </c>
      <c r="C641" s="21">
        <v>0</v>
      </c>
      <c r="D641" s="22">
        <v>0</v>
      </c>
      <c r="E641" s="20">
        <v>1</v>
      </c>
      <c r="F641" s="23">
        <v>0.001</v>
      </c>
    </row>
    <row r="642" spans="1:6" ht="15" customHeight="1">
      <c r="A642" s="198" t="s">
        <v>241</v>
      </c>
      <c r="B642" s="80" t="s">
        <v>114</v>
      </c>
      <c r="C642" s="21">
        <v>4</v>
      </c>
      <c r="D642" s="22">
        <v>0.02</v>
      </c>
      <c r="E642" s="20">
        <v>44</v>
      </c>
      <c r="F642" s="23">
        <v>0.022</v>
      </c>
    </row>
    <row r="643" spans="1:6" ht="15" customHeight="1">
      <c r="A643" s="199"/>
      <c r="B643" s="80" t="s">
        <v>115</v>
      </c>
      <c r="C643" s="21">
        <v>1</v>
      </c>
      <c r="D643" s="22">
        <v>0.005</v>
      </c>
      <c r="E643" s="20">
        <v>31</v>
      </c>
      <c r="F643" s="23">
        <v>0.016</v>
      </c>
    </row>
    <row r="644" spans="1:6" ht="15" customHeight="1">
      <c r="A644" s="199"/>
      <c r="B644" s="80" t="s">
        <v>116</v>
      </c>
      <c r="C644" s="21">
        <v>1</v>
      </c>
      <c r="D644" s="22">
        <v>0.005</v>
      </c>
      <c r="E644" s="20">
        <v>14</v>
      </c>
      <c r="F644" s="23">
        <v>0.007</v>
      </c>
    </row>
    <row r="645" spans="1:6" ht="15" customHeight="1">
      <c r="A645" s="199"/>
      <c r="B645" s="80" t="s">
        <v>117</v>
      </c>
      <c r="C645" s="21">
        <v>5</v>
      </c>
      <c r="D645" s="22">
        <v>0.025</v>
      </c>
      <c r="E645" s="20">
        <v>60</v>
      </c>
      <c r="F645" s="23">
        <v>0.031</v>
      </c>
    </row>
    <row r="646" spans="1:6" ht="15" customHeight="1">
      <c r="A646" s="199"/>
      <c r="B646" s="80" t="s">
        <v>118</v>
      </c>
      <c r="C646" s="21">
        <v>2</v>
      </c>
      <c r="D646" s="22">
        <v>0.01</v>
      </c>
      <c r="E646" s="20">
        <v>71</v>
      </c>
      <c r="F646" s="23">
        <v>0.036</v>
      </c>
    </row>
    <row r="647" spans="1:6" ht="15" customHeight="1">
      <c r="A647" s="203"/>
      <c r="B647" s="80" t="s">
        <v>52</v>
      </c>
      <c r="C647" s="21">
        <v>4</v>
      </c>
      <c r="D647" s="22">
        <v>0.02</v>
      </c>
      <c r="E647" s="20">
        <v>25</v>
      </c>
      <c r="F647" s="23">
        <v>0.013</v>
      </c>
    </row>
    <row r="648" spans="1:6" ht="15" customHeight="1">
      <c r="A648" s="198" t="s">
        <v>242</v>
      </c>
      <c r="B648" s="80" t="s">
        <v>119</v>
      </c>
      <c r="C648" s="21">
        <v>1</v>
      </c>
      <c r="D648" s="22">
        <v>0.005</v>
      </c>
      <c r="E648" s="20">
        <v>1</v>
      </c>
      <c r="F648" s="23">
        <v>0.001</v>
      </c>
    </row>
    <row r="649" spans="1:6" ht="15" customHeight="1">
      <c r="A649" s="199"/>
      <c r="B649" s="80" t="s">
        <v>120</v>
      </c>
      <c r="C649" s="21">
        <v>0</v>
      </c>
      <c r="D649" s="22">
        <v>0</v>
      </c>
      <c r="E649" s="20">
        <v>18</v>
      </c>
      <c r="F649" s="23">
        <v>0.009</v>
      </c>
    </row>
    <row r="650" spans="1:6" ht="15" customHeight="1">
      <c r="A650" s="199"/>
      <c r="B650" s="80" t="s">
        <v>121</v>
      </c>
      <c r="C650" s="21">
        <v>1</v>
      </c>
      <c r="D650" s="22">
        <v>0.005</v>
      </c>
      <c r="E650" s="20">
        <v>10</v>
      </c>
      <c r="F650" s="23">
        <v>0.005</v>
      </c>
    </row>
    <row r="651" spans="1:6" ht="15" customHeight="1">
      <c r="A651" s="199"/>
      <c r="B651" s="80" t="s">
        <v>122</v>
      </c>
      <c r="C651" s="21">
        <v>2</v>
      </c>
      <c r="D651" s="22">
        <v>0.01</v>
      </c>
      <c r="E651" s="20">
        <v>18</v>
      </c>
      <c r="F651" s="23">
        <v>0.009</v>
      </c>
    </row>
    <row r="652" spans="1:6" ht="15" customHeight="1">
      <c r="A652" s="199"/>
      <c r="B652" s="80" t="s">
        <v>123</v>
      </c>
      <c r="C652" s="21">
        <v>0</v>
      </c>
      <c r="D652" s="22">
        <v>0</v>
      </c>
      <c r="E652" s="20">
        <v>6</v>
      </c>
      <c r="F652" s="23">
        <v>0.003</v>
      </c>
    </row>
    <row r="653" spans="1:6" ht="15" customHeight="1">
      <c r="A653" s="203"/>
      <c r="B653" s="80" t="s">
        <v>52</v>
      </c>
      <c r="C653" s="21">
        <v>2</v>
      </c>
      <c r="D653" s="22">
        <v>0.01</v>
      </c>
      <c r="E653" s="20">
        <v>7</v>
      </c>
      <c r="F653" s="23">
        <v>0.004</v>
      </c>
    </row>
    <row r="654" spans="1:6" ht="15" customHeight="1">
      <c r="A654" s="181" t="s">
        <v>301</v>
      </c>
      <c r="B654" s="190"/>
      <c r="C654" s="21">
        <v>27</v>
      </c>
      <c r="D654" s="22">
        <v>0.101</v>
      </c>
      <c r="E654" s="20">
        <v>227</v>
      </c>
      <c r="F654" s="23">
        <v>0.091</v>
      </c>
    </row>
    <row r="655" spans="1:6" ht="15" customHeight="1">
      <c r="A655" s="181" t="s">
        <v>302</v>
      </c>
      <c r="B655" s="190"/>
      <c r="C655" s="37">
        <v>15</v>
      </c>
      <c r="D655" s="38">
        <v>0.056</v>
      </c>
      <c r="E655" s="39">
        <v>124</v>
      </c>
      <c r="F655" s="40">
        <v>0.05</v>
      </c>
    </row>
    <row r="656" spans="1:6" ht="15" customHeight="1">
      <c r="A656" s="188" t="s">
        <v>5</v>
      </c>
      <c r="B656" s="204"/>
      <c r="C656" s="29">
        <v>267</v>
      </c>
      <c r="D656" s="30">
        <v>1</v>
      </c>
      <c r="E656" s="31">
        <v>2484</v>
      </c>
      <c r="F656" s="32">
        <v>1</v>
      </c>
    </row>
    <row r="657" spans="1:6" ht="16.5" customHeight="1">
      <c r="A657" s="161" t="s">
        <v>245</v>
      </c>
      <c r="B657" s="168"/>
      <c r="C657" s="168"/>
      <c r="D657" s="168"/>
      <c r="E657" s="168"/>
      <c r="F657" s="169"/>
    </row>
    <row r="658" spans="1:6" ht="15" customHeight="1">
      <c r="A658" s="164" t="s">
        <v>231</v>
      </c>
      <c r="B658" s="41" t="s">
        <v>53</v>
      </c>
      <c r="C658" s="33">
        <v>7</v>
      </c>
      <c r="D658" s="34">
        <v>0.022</v>
      </c>
      <c r="E658" s="35">
        <v>12</v>
      </c>
      <c r="F658" s="36">
        <v>0.004</v>
      </c>
    </row>
    <row r="659" spans="1:6" ht="15" customHeight="1">
      <c r="A659" s="199"/>
      <c r="B659" s="42" t="s">
        <v>54</v>
      </c>
      <c r="C659" s="21">
        <v>2</v>
      </c>
      <c r="D659" s="22">
        <v>0.006</v>
      </c>
      <c r="E659" s="20">
        <v>38</v>
      </c>
      <c r="F659" s="23">
        <v>0.012</v>
      </c>
    </row>
    <row r="660" spans="1:6" ht="15" customHeight="1">
      <c r="A660" s="199"/>
      <c r="B660" s="79" t="s">
        <v>55</v>
      </c>
      <c r="C660" s="21">
        <v>3</v>
      </c>
      <c r="D660" s="22">
        <v>0.009</v>
      </c>
      <c r="E660" s="20">
        <v>63</v>
      </c>
      <c r="F660" s="23">
        <v>0.02</v>
      </c>
    </row>
    <row r="661" spans="1:6" ht="15" customHeight="1">
      <c r="A661" s="199"/>
      <c r="B661" s="80" t="s">
        <v>56</v>
      </c>
      <c r="C661" s="21">
        <v>0</v>
      </c>
      <c r="D661" s="22">
        <v>0</v>
      </c>
      <c r="E661" s="20">
        <v>3</v>
      </c>
      <c r="F661" s="23">
        <v>0.001</v>
      </c>
    </row>
    <row r="662" spans="1:6" ht="15" customHeight="1">
      <c r="A662" s="199"/>
      <c r="B662" s="80" t="s">
        <v>57</v>
      </c>
      <c r="C662" s="21">
        <v>2</v>
      </c>
      <c r="D662" s="22">
        <v>0.006</v>
      </c>
      <c r="E662" s="20">
        <v>16</v>
      </c>
      <c r="F662" s="23">
        <v>0.005</v>
      </c>
    </row>
    <row r="663" spans="1:6" ht="15" customHeight="1">
      <c r="A663" s="199"/>
      <c r="B663" s="80" t="s">
        <v>58</v>
      </c>
      <c r="C663" s="21">
        <v>3</v>
      </c>
      <c r="D663" s="22">
        <v>0.009</v>
      </c>
      <c r="E663" s="20">
        <v>7</v>
      </c>
      <c r="F663" s="23">
        <v>0.002</v>
      </c>
    </row>
    <row r="664" spans="1:6" ht="15" customHeight="1">
      <c r="A664" s="199"/>
      <c r="B664" s="80" t="s">
        <v>59</v>
      </c>
      <c r="C664" s="21">
        <v>4</v>
      </c>
      <c r="D664" s="22">
        <v>0.012</v>
      </c>
      <c r="E664" s="20">
        <v>17</v>
      </c>
      <c r="F664" s="23">
        <v>0.005</v>
      </c>
    </row>
    <row r="665" spans="1:6" ht="15" customHeight="1">
      <c r="A665" s="199"/>
      <c r="B665" s="80" t="s">
        <v>60</v>
      </c>
      <c r="C665" s="21">
        <v>5</v>
      </c>
      <c r="D665" s="22">
        <v>0.015</v>
      </c>
      <c r="E665" s="20">
        <v>62</v>
      </c>
      <c r="F665" s="23">
        <v>0.02</v>
      </c>
    </row>
    <row r="666" spans="1:6" ht="15" customHeight="1">
      <c r="A666" s="199"/>
      <c r="B666" s="80" t="s">
        <v>61</v>
      </c>
      <c r="C666" s="21">
        <v>0</v>
      </c>
      <c r="D666" s="22">
        <v>0</v>
      </c>
      <c r="E666" s="20">
        <v>6</v>
      </c>
      <c r="F666" s="23">
        <v>0.002</v>
      </c>
    </row>
    <row r="667" spans="1:6" ht="15" customHeight="1">
      <c r="A667" s="203"/>
      <c r="B667" s="80" t="s">
        <v>52</v>
      </c>
      <c r="C667" s="21">
        <v>10</v>
      </c>
      <c r="D667" s="22">
        <v>0.031</v>
      </c>
      <c r="E667" s="20">
        <v>79</v>
      </c>
      <c r="F667" s="23">
        <v>0.026</v>
      </c>
    </row>
    <row r="668" spans="1:6" ht="15" customHeight="1">
      <c r="A668" s="198" t="s">
        <v>232</v>
      </c>
      <c r="B668" s="80" t="s">
        <v>62</v>
      </c>
      <c r="C668" s="21">
        <v>2</v>
      </c>
      <c r="D668" s="22">
        <v>0.006</v>
      </c>
      <c r="E668" s="20">
        <v>17</v>
      </c>
      <c r="F668" s="23">
        <v>0.005</v>
      </c>
    </row>
    <row r="669" spans="1:6" ht="15" customHeight="1">
      <c r="A669" s="199"/>
      <c r="B669" s="80" t="s">
        <v>63</v>
      </c>
      <c r="C669" s="21">
        <v>4</v>
      </c>
      <c r="D669" s="22">
        <v>0.012</v>
      </c>
      <c r="E669" s="20">
        <v>27</v>
      </c>
      <c r="F669" s="23">
        <v>0.009</v>
      </c>
    </row>
    <row r="670" spans="1:6" ht="15" customHeight="1">
      <c r="A670" s="199"/>
      <c r="B670" s="80" t="s">
        <v>64</v>
      </c>
      <c r="C670" s="21">
        <v>1</v>
      </c>
      <c r="D670" s="22">
        <v>0.003</v>
      </c>
      <c r="E670" s="20">
        <v>10</v>
      </c>
      <c r="F670" s="23">
        <v>0.003</v>
      </c>
    </row>
    <row r="671" spans="1:6" ht="15" customHeight="1">
      <c r="A671" s="199"/>
      <c r="B671" s="80" t="s">
        <v>65</v>
      </c>
      <c r="C671" s="21">
        <v>5</v>
      </c>
      <c r="D671" s="22">
        <v>0.015</v>
      </c>
      <c r="E671" s="20">
        <v>29</v>
      </c>
      <c r="F671" s="23">
        <v>0.009</v>
      </c>
    </row>
    <row r="672" spans="1:6" ht="15" customHeight="1">
      <c r="A672" s="199"/>
      <c r="B672" s="80" t="s">
        <v>66</v>
      </c>
      <c r="C672" s="21">
        <v>13</v>
      </c>
      <c r="D672" s="22">
        <v>0.04</v>
      </c>
      <c r="E672" s="20">
        <v>63</v>
      </c>
      <c r="F672" s="23">
        <v>0.02</v>
      </c>
    </row>
    <row r="673" spans="1:6" ht="15" customHeight="1">
      <c r="A673" s="199"/>
      <c r="B673" s="80" t="s">
        <v>67</v>
      </c>
      <c r="C673" s="21">
        <v>1</v>
      </c>
      <c r="D673" s="22">
        <v>0.003</v>
      </c>
      <c r="E673" s="20">
        <v>12</v>
      </c>
      <c r="F673" s="23">
        <v>0.004</v>
      </c>
    </row>
    <row r="674" spans="1:6" ht="15" customHeight="1">
      <c r="A674" s="199"/>
      <c r="B674" s="80" t="s">
        <v>68</v>
      </c>
      <c r="C674" s="21">
        <v>3</v>
      </c>
      <c r="D674" s="22">
        <v>0.009</v>
      </c>
      <c r="E674" s="20">
        <v>47</v>
      </c>
      <c r="F674" s="23">
        <v>0.015</v>
      </c>
    </row>
    <row r="675" spans="1:6" ht="15" customHeight="1">
      <c r="A675" s="200"/>
      <c r="B675" s="43" t="s">
        <v>52</v>
      </c>
      <c r="C675" s="29">
        <v>4</v>
      </c>
      <c r="D675" s="30">
        <v>0.012</v>
      </c>
      <c r="E675" s="31">
        <v>28</v>
      </c>
      <c r="F675" s="32">
        <v>0.009</v>
      </c>
    </row>
    <row r="676" spans="1:6" ht="15" customHeight="1">
      <c r="A676" s="161" t="s">
        <v>246</v>
      </c>
      <c r="B676" s="168"/>
      <c r="C676" s="168"/>
      <c r="D676" s="168"/>
      <c r="E676" s="168"/>
      <c r="F676" s="169"/>
    </row>
    <row r="677" spans="1:6" ht="15" customHeight="1">
      <c r="A677" s="164" t="s">
        <v>233</v>
      </c>
      <c r="B677" s="80" t="s">
        <v>69</v>
      </c>
      <c r="C677" s="21">
        <v>1</v>
      </c>
      <c r="D677" s="22">
        <v>0.003</v>
      </c>
      <c r="E677" s="20">
        <v>7</v>
      </c>
      <c r="F677" s="23">
        <v>0.002</v>
      </c>
    </row>
    <row r="678" spans="1:6" ht="15" customHeight="1">
      <c r="A678" s="199"/>
      <c r="B678" s="80" t="s">
        <v>70</v>
      </c>
      <c r="C678" s="21">
        <v>4</v>
      </c>
      <c r="D678" s="22">
        <v>0.012</v>
      </c>
      <c r="E678" s="20">
        <v>14</v>
      </c>
      <c r="F678" s="23">
        <v>0.005</v>
      </c>
    </row>
    <row r="679" spans="1:6" ht="15" customHeight="1">
      <c r="A679" s="199"/>
      <c r="B679" s="80" t="s">
        <v>71</v>
      </c>
      <c r="C679" s="21">
        <v>10</v>
      </c>
      <c r="D679" s="22">
        <v>0.031</v>
      </c>
      <c r="E679" s="20">
        <v>57</v>
      </c>
      <c r="F679" s="23">
        <v>0.018</v>
      </c>
    </row>
    <row r="680" spans="1:6" ht="15" customHeight="1">
      <c r="A680" s="199"/>
      <c r="B680" s="80" t="s">
        <v>72</v>
      </c>
      <c r="C680" s="21">
        <v>4</v>
      </c>
      <c r="D680" s="22">
        <v>0.012</v>
      </c>
      <c r="E680" s="20">
        <v>27</v>
      </c>
      <c r="F680" s="23">
        <v>0.009</v>
      </c>
    </row>
    <row r="681" spans="1:6" ht="15" customHeight="1">
      <c r="A681" s="199"/>
      <c r="B681" s="80" t="s">
        <v>73</v>
      </c>
      <c r="C681" s="21">
        <v>5</v>
      </c>
      <c r="D681" s="22">
        <v>0.015</v>
      </c>
      <c r="E681" s="20">
        <v>51</v>
      </c>
      <c r="F681" s="23">
        <v>0.016</v>
      </c>
    </row>
    <row r="682" spans="1:6" ht="15" customHeight="1">
      <c r="A682" s="203"/>
      <c r="B682" s="80" t="s">
        <v>52</v>
      </c>
      <c r="C682" s="21">
        <v>2</v>
      </c>
      <c r="D682" s="22">
        <v>0.006</v>
      </c>
      <c r="E682" s="20">
        <v>23</v>
      </c>
      <c r="F682" s="23">
        <v>0.007</v>
      </c>
    </row>
    <row r="683" spans="1:6" ht="15" customHeight="1">
      <c r="A683" s="198" t="s">
        <v>51</v>
      </c>
      <c r="B683" s="80" t="s">
        <v>74</v>
      </c>
      <c r="C683" s="21">
        <v>2</v>
      </c>
      <c r="D683" s="22">
        <v>0.006</v>
      </c>
      <c r="E683" s="20">
        <v>17</v>
      </c>
      <c r="F683" s="23">
        <v>0.005</v>
      </c>
    </row>
    <row r="684" spans="1:6" ht="27.75" customHeight="1">
      <c r="A684" s="199"/>
      <c r="B684" s="80" t="s">
        <v>75</v>
      </c>
      <c r="C684" s="21">
        <v>4</v>
      </c>
      <c r="D684" s="22">
        <v>0.012</v>
      </c>
      <c r="E684" s="20">
        <v>26</v>
      </c>
      <c r="F684" s="23">
        <v>0.008</v>
      </c>
    </row>
    <row r="685" spans="1:6" ht="15" customHeight="1">
      <c r="A685" s="199"/>
      <c r="B685" s="80" t="s">
        <v>76</v>
      </c>
      <c r="C685" s="21">
        <v>13</v>
      </c>
      <c r="D685" s="22">
        <v>0.04</v>
      </c>
      <c r="E685" s="20">
        <v>106</v>
      </c>
      <c r="F685" s="23">
        <v>0.034</v>
      </c>
    </row>
    <row r="686" spans="1:6" ht="27.75" customHeight="1">
      <c r="A686" s="199"/>
      <c r="B686" s="80" t="s">
        <v>77</v>
      </c>
      <c r="C686" s="21">
        <v>1</v>
      </c>
      <c r="D686" s="22">
        <v>0.003</v>
      </c>
      <c r="E686" s="20">
        <v>32</v>
      </c>
      <c r="F686" s="23">
        <v>0.01</v>
      </c>
    </row>
    <row r="687" spans="1:6" ht="27.75" customHeight="1">
      <c r="A687" s="199"/>
      <c r="B687" s="80" t="s">
        <v>78</v>
      </c>
      <c r="C687" s="21">
        <v>8</v>
      </c>
      <c r="D687" s="22">
        <v>0.025</v>
      </c>
      <c r="E687" s="20">
        <v>136</v>
      </c>
      <c r="F687" s="23">
        <v>0.044</v>
      </c>
    </row>
    <row r="688" spans="1:6" ht="15" customHeight="1">
      <c r="A688" s="199"/>
      <c r="B688" s="80" t="s">
        <v>79</v>
      </c>
      <c r="C688" s="21">
        <v>2</v>
      </c>
      <c r="D688" s="22">
        <v>0.006</v>
      </c>
      <c r="E688" s="20">
        <v>27</v>
      </c>
      <c r="F688" s="23">
        <v>0.009</v>
      </c>
    </row>
    <row r="689" spans="1:6" ht="15" customHeight="1">
      <c r="A689" s="203"/>
      <c r="B689" s="80" t="s">
        <v>52</v>
      </c>
      <c r="C689" s="21">
        <v>4</v>
      </c>
      <c r="D689" s="22">
        <v>0.012</v>
      </c>
      <c r="E689" s="20">
        <v>43</v>
      </c>
      <c r="F689" s="23">
        <v>0.014</v>
      </c>
    </row>
    <row r="690" spans="1:6" ht="15" customHeight="1">
      <c r="A690" s="198" t="s">
        <v>235</v>
      </c>
      <c r="B690" s="80" t="s">
        <v>80</v>
      </c>
      <c r="C690" s="21">
        <v>8</v>
      </c>
      <c r="D690" s="22">
        <v>0.025</v>
      </c>
      <c r="E690" s="20">
        <v>106</v>
      </c>
      <c r="F690" s="23">
        <v>0.034</v>
      </c>
    </row>
    <row r="691" spans="1:6" ht="15" customHeight="1">
      <c r="A691" s="199"/>
      <c r="B691" s="80" t="s">
        <v>81</v>
      </c>
      <c r="C691" s="21">
        <v>0</v>
      </c>
      <c r="D691" s="22">
        <v>0</v>
      </c>
      <c r="E691" s="20">
        <v>26</v>
      </c>
      <c r="F691" s="23">
        <v>0.008</v>
      </c>
    </row>
    <row r="692" spans="1:6" ht="15" customHeight="1">
      <c r="A692" s="199"/>
      <c r="B692" s="80" t="s">
        <v>82</v>
      </c>
      <c r="C692" s="21">
        <v>0</v>
      </c>
      <c r="D692" s="22">
        <v>0</v>
      </c>
      <c r="E692" s="20">
        <v>10</v>
      </c>
      <c r="F692" s="23">
        <v>0.003</v>
      </c>
    </row>
    <row r="693" spans="1:6" ht="15" customHeight="1">
      <c r="A693" s="199"/>
      <c r="B693" s="80" t="s">
        <v>83</v>
      </c>
      <c r="C693" s="21">
        <v>8</v>
      </c>
      <c r="D693" s="22">
        <v>0.025</v>
      </c>
      <c r="E693" s="20">
        <v>90</v>
      </c>
      <c r="F693" s="23">
        <v>0.029</v>
      </c>
    </row>
    <row r="694" spans="1:6" ht="15" customHeight="1">
      <c r="A694" s="199"/>
      <c r="B694" s="80" t="s">
        <v>84</v>
      </c>
      <c r="C694" s="21">
        <v>2</v>
      </c>
      <c r="D694" s="22">
        <v>0.006</v>
      </c>
      <c r="E694" s="20">
        <v>5</v>
      </c>
      <c r="F694" s="23">
        <v>0.002</v>
      </c>
    </row>
    <row r="695" spans="1:6" ht="15" customHeight="1">
      <c r="A695" s="199"/>
      <c r="B695" s="80" t="s">
        <v>85</v>
      </c>
      <c r="C695" s="21">
        <v>1</v>
      </c>
      <c r="D695" s="22">
        <v>0.003</v>
      </c>
      <c r="E695" s="20">
        <v>17</v>
      </c>
      <c r="F695" s="23">
        <v>0.005</v>
      </c>
    </row>
    <row r="696" spans="1:6" ht="27.75" customHeight="1">
      <c r="A696" s="199"/>
      <c r="B696" s="80" t="s">
        <v>86</v>
      </c>
      <c r="C696" s="21">
        <v>1</v>
      </c>
      <c r="D696" s="22">
        <v>0.003</v>
      </c>
      <c r="E696" s="20">
        <v>43</v>
      </c>
      <c r="F696" s="23">
        <v>0.014</v>
      </c>
    </row>
    <row r="697" spans="1:6" ht="15" customHeight="1">
      <c r="A697" s="199"/>
      <c r="B697" s="80" t="s">
        <v>87</v>
      </c>
      <c r="C697" s="21">
        <v>11</v>
      </c>
      <c r="D697" s="22">
        <v>0.034</v>
      </c>
      <c r="E697" s="20">
        <v>182</v>
      </c>
      <c r="F697" s="23">
        <v>0.059</v>
      </c>
    </row>
    <row r="698" spans="1:6" ht="15" customHeight="1">
      <c r="A698" s="199"/>
      <c r="B698" s="80" t="s">
        <v>88</v>
      </c>
      <c r="C698" s="21">
        <v>5</v>
      </c>
      <c r="D698" s="22">
        <v>0.015</v>
      </c>
      <c r="E698" s="20">
        <v>20</v>
      </c>
      <c r="F698" s="23">
        <v>0.006</v>
      </c>
    </row>
    <row r="699" spans="1:6" ht="15" customHeight="1">
      <c r="A699" s="203"/>
      <c r="B699" s="80" t="s">
        <v>52</v>
      </c>
      <c r="C699" s="21">
        <v>11</v>
      </c>
      <c r="D699" s="22">
        <v>0.034</v>
      </c>
      <c r="E699" s="20">
        <v>135</v>
      </c>
      <c r="F699" s="23">
        <v>0.044</v>
      </c>
    </row>
    <row r="700" spans="1:6" ht="15" customHeight="1">
      <c r="A700" s="198" t="s">
        <v>237</v>
      </c>
      <c r="B700" s="80" t="s">
        <v>89</v>
      </c>
      <c r="C700" s="21">
        <v>7</v>
      </c>
      <c r="D700" s="22">
        <v>0.022</v>
      </c>
      <c r="E700" s="20">
        <v>16</v>
      </c>
      <c r="F700" s="23">
        <v>0.005</v>
      </c>
    </row>
    <row r="701" spans="1:6" ht="15" customHeight="1">
      <c r="A701" s="199"/>
      <c r="B701" s="80" t="s">
        <v>90</v>
      </c>
      <c r="C701" s="21">
        <v>3</v>
      </c>
      <c r="D701" s="22">
        <v>0.009</v>
      </c>
      <c r="E701" s="20">
        <v>19</v>
      </c>
      <c r="F701" s="23">
        <v>0.006</v>
      </c>
    </row>
    <row r="702" spans="1:6" ht="15" customHeight="1">
      <c r="A702" s="199"/>
      <c r="B702" s="80" t="s">
        <v>91</v>
      </c>
      <c r="C702" s="21">
        <v>2</v>
      </c>
      <c r="D702" s="22">
        <v>0.006</v>
      </c>
      <c r="E702" s="20">
        <v>20</v>
      </c>
      <c r="F702" s="23">
        <v>0.006</v>
      </c>
    </row>
    <row r="703" spans="1:6" ht="15" customHeight="1">
      <c r="A703" s="199"/>
      <c r="B703" s="80" t="s">
        <v>92</v>
      </c>
      <c r="C703" s="21">
        <v>4</v>
      </c>
      <c r="D703" s="22">
        <v>0.012</v>
      </c>
      <c r="E703" s="20">
        <v>44</v>
      </c>
      <c r="F703" s="23">
        <v>0.014</v>
      </c>
    </row>
    <row r="704" spans="1:6" ht="15" customHeight="1">
      <c r="A704" s="199"/>
      <c r="B704" s="80" t="s">
        <v>93</v>
      </c>
      <c r="C704" s="21">
        <v>1</v>
      </c>
      <c r="D704" s="22">
        <v>0.003</v>
      </c>
      <c r="E704" s="20">
        <v>12</v>
      </c>
      <c r="F704" s="23">
        <v>0.004</v>
      </c>
    </row>
    <row r="705" spans="1:6" ht="15" customHeight="1">
      <c r="A705" s="199"/>
      <c r="B705" s="80" t="s">
        <v>94</v>
      </c>
      <c r="C705" s="21">
        <v>18</v>
      </c>
      <c r="D705" s="22">
        <v>0.056</v>
      </c>
      <c r="E705" s="20">
        <v>118</v>
      </c>
      <c r="F705" s="23">
        <v>0.038</v>
      </c>
    </row>
    <row r="706" spans="1:6" ht="15" customHeight="1">
      <c r="A706" s="199"/>
      <c r="B706" s="80" t="s">
        <v>95</v>
      </c>
      <c r="C706" s="21">
        <v>0</v>
      </c>
      <c r="D706" s="22">
        <v>0</v>
      </c>
      <c r="E706" s="20">
        <v>13</v>
      </c>
      <c r="F706" s="23">
        <v>0.004</v>
      </c>
    </row>
    <row r="707" spans="1:6" ht="15" customHeight="1">
      <c r="A707" s="199"/>
      <c r="B707" s="80" t="s">
        <v>96</v>
      </c>
      <c r="C707" s="21">
        <v>6</v>
      </c>
      <c r="D707" s="22">
        <v>0.019</v>
      </c>
      <c r="E707" s="20">
        <v>32</v>
      </c>
      <c r="F707" s="23">
        <v>0.01</v>
      </c>
    </row>
    <row r="708" spans="1:6" ht="15" customHeight="1">
      <c r="A708" s="199"/>
      <c r="B708" s="80" t="s">
        <v>236</v>
      </c>
      <c r="C708" s="21">
        <v>11</v>
      </c>
      <c r="D708" s="22">
        <v>0.034</v>
      </c>
      <c r="E708" s="20">
        <v>41</v>
      </c>
      <c r="F708" s="23">
        <v>0.013</v>
      </c>
    </row>
    <row r="709" spans="1:6" ht="15" customHeight="1">
      <c r="A709" s="200"/>
      <c r="B709" s="43" t="s">
        <v>52</v>
      </c>
      <c r="C709" s="29">
        <v>1</v>
      </c>
      <c r="D709" s="30">
        <v>0.003</v>
      </c>
      <c r="E709" s="31">
        <v>19</v>
      </c>
      <c r="F709" s="32">
        <v>0.006</v>
      </c>
    </row>
    <row r="710" spans="1:6" ht="15" customHeight="1">
      <c r="A710" s="161" t="s">
        <v>246</v>
      </c>
      <c r="B710" s="168"/>
      <c r="C710" s="168"/>
      <c r="D710" s="168"/>
      <c r="E710" s="168"/>
      <c r="F710" s="169"/>
    </row>
    <row r="711" spans="1:6" ht="15" customHeight="1">
      <c r="A711" s="164" t="s">
        <v>238</v>
      </c>
      <c r="B711" s="44" t="s">
        <v>97</v>
      </c>
      <c r="C711" s="33">
        <v>1</v>
      </c>
      <c r="D711" s="34">
        <v>0.003</v>
      </c>
      <c r="E711" s="35">
        <v>66</v>
      </c>
      <c r="F711" s="36">
        <v>0.021</v>
      </c>
    </row>
    <row r="712" spans="1:6" ht="15" customHeight="1">
      <c r="A712" s="199"/>
      <c r="B712" s="80" t="s">
        <v>98</v>
      </c>
      <c r="C712" s="21">
        <v>1</v>
      </c>
      <c r="D712" s="22">
        <v>0.003</v>
      </c>
      <c r="E712" s="20">
        <v>7</v>
      </c>
      <c r="F712" s="23">
        <v>0.002</v>
      </c>
    </row>
    <row r="713" spans="1:6" ht="15" customHeight="1">
      <c r="A713" s="199"/>
      <c r="B713" s="80" t="s">
        <v>99</v>
      </c>
      <c r="C713" s="21">
        <v>5</v>
      </c>
      <c r="D713" s="22">
        <v>0.015</v>
      </c>
      <c r="E713" s="20">
        <v>36</v>
      </c>
      <c r="F713" s="23">
        <v>0.012</v>
      </c>
    </row>
    <row r="714" spans="1:6" ht="15" customHeight="1">
      <c r="A714" s="199"/>
      <c r="B714" s="80" t="s">
        <v>100</v>
      </c>
      <c r="C714" s="21">
        <v>9</v>
      </c>
      <c r="D714" s="22">
        <v>0.028</v>
      </c>
      <c r="E714" s="20">
        <v>86</v>
      </c>
      <c r="F714" s="23">
        <v>0.028</v>
      </c>
    </row>
    <row r="715" spans="1:6" ht="15" customHeight="1">
      <c r="A715" s="199"/>
      <c r="B715" s="80" t="s">
        <v>101</v>
      </c>
      <c r="C715" s="21">
        <v>16</v>
      </c>
      <c r="D715" s="22">
        <v>0.049</v>
      </c>
      <c r="E715" s="20">
        <v>146</v>
      </c>
      <c r="F715" s="23">
        <v>0.047</v>
      </c>
    </row>
    <row r="716" spans="1:6" ht="15" customHeight="1">
      <c r="A716" s="199"/>
      <c r="B716" s="80" t="s">
        <v>102</v>
      </c>
      <c r="C716" s="21">
        <v>0</v>
      </c>
      <c r="D716" s="22">
        <v>0</v>
      </c>
      <c r="E716" s="20">
        <v>25</v>
      </c>
      <c r="F716" s="23">
        <v>0.008</v>
      </c>
    </row>
    <row r="717" spans="1:6" ht="15" customHeight="1">
      <c r="A717" s="199"/>
      <c r="B717" s="80" t="s">
        <v>103</v>
      </c>
      <c r="C717" s="21">
        <v>1</v>
      </c>
      <c r="D717" s="22">
        <v>0.003</v>
      </c>
      <c r="E717" s="20">
        <v>6</v>
      </c>
      <c r="F717" s="23">
        <v>0.002</v>
      </c>
    </row>
    <row r="718" spans="1:6" ht="15" customHeight="1">
      <c r="A718" s="199"/>
      <c r="B718" s="80" t="s">
        <v>104</v>
      </c>
      <c r="C718" s="21">
        <v>7</v>
      </c>
      <c r="D718" s="22">
        <v>0.022</v>
      </c>
      <c r="E718" s="20">
        <v>121</v>
      </c>
      <c r="F718" s="23">
        <v>0.039</v>
      </c>
    </row>
    <row r="719" spans="1:6" ht="15" customHeight="1">
      <c r="A719" s="199"/>
      <c r="B719" s="80" t="s">
        <v>105</v>
      </c>
      <c r="C719" s="21">
        <v>7</v>
      </c>
      <c r="D719" s="22">
        <v>0.022</v>
      </c>
      <c r="E719" s="20">
        <v>26</v>
      </c>
      <c r="F719" s="23">
        <v>0.008</v>
      </c>
    </row>
    <row r="720" spans="1:6" ht="15" customHeight="1">
      <c r="A720" s="199"/>
      <c r="B720" s="80" t="s">
        <v>106</v>
      </c>
      <c r="C720" s="21">
        <v>0</v>
      </c>
      <c r="D720" s="22">
        <v>0</v>
      </c>
      <c r="E720" s="20">
        <v>3</v>
      </c>
      <c r="F720" s="23">
        <v>0.001</v>
      </c>
    </row>
    <row r="721" spans="1:6" ht="15" customHeight="1">
      <c r="A721" s="199"/>
      <c r="B721" s="80" t="s">
        <v>107</v>
      </c>
      <c r="C721" s="21">
        <v>0</v>
      </c>
      <c r="D721" s="22">
        <v>0</v>
      </c>
      <c r="E721" s="20">
        <v>7</v>
      </c>
      <c r="F721" s="23">
        <v>0.002</v>
      </c>
    </row>
    <row r="722" spans="1:6" ht="15" customHeight="1">
      <c r="A722" s="199"/>
      <c r="B722" s="80" t="s">
        <v>108</v>
      </c>
      <c r="C722" s="21">
        <v>4</v>
      </c>
      <c r="D722" s="22">
        <v>0.012</v>
      </c>
      <c r="E722" s="20">
        <v>26</v>
      </c>
      <c r="F722" s="23">
        <v>0.008</v>
      </c>
    </row>
    <row r="723" spans="1:6" ht="15" customHeight="1">
      <c r="A723" s="203"/>
      <c r="B723" s="80" t="s">
        <v>52</v>
      </c>
      <c r="C723" s="21">
        <v>2</v>
      </c>
      <c r="D723" s="22">
        <v>0.006</v>
      </c>
      <c r="E723" s="20">
        <v>52</v>
      </c>
      <c r="F723" s="23">
        <v>0.017</v>
      </c>
    </row>
    <row r="724" spans="1:6" ht="15" customHeight="1">
      <c r="A724" s="198" t="s">
        <v>239</v>
      </c>
      <c r="B724" s="80" t="s">
        <v>109</v>
      </c>
      <c r="C724" s="21">
        <v>0</v>
      </c>
      <c r="D724" s="22">
        <v>0</v>
      </c>
      <c r="E724" s="20">
        <v>4</v>
      </c>
      <c r="F724" s="23">
        <v>0.001</v>
      </c>
    </row>
    <row r="725" spans="1:6" ht="15" customHeight="1">
      <c r="A725" s="199"/>
      <c r="B725" s="80" t="s">
        <v>110</v>
      </c>
      <c r="C725" s="21">
        <v>3</v>
      </c>
      <c r="D725" s="22">
        <v>0.009</v>
      </c>
      <c r="E725" s="20">
        <v>21</v>
      </c>
      <c r="F725" s="23">
        <v>0.007</v>
      </c>
    </row>
    <row r="726" spans="1:6" ht="15" customHeight="1">
      <c r="A726" s="199"/>
      <c r="B726" s="80" t="s">
        <v>111</v>
      </c>
      <c r="C726" s="21">
        <v>4</v>
      </c>
      <c r="D726" s="22">
        <v>0.012</v>
      </c>
      <c r="E726" s="20">
        <v>43</v>
      </c>
      <c r="F726" s="23">
        <v>0.014</v>
      </c>
    </row>
    <row r="727" spans="1:6" ht="15" customHeight="1">
      <c r="A727" s="203"/>
      <c r="B727" s="80" t="s">
        <v>52</v>
      </c>
      <c r="C727" s="21">
        <v>7</v>
      </c>
      <c r="D727" s="22">
        <v>0.022</v>
      </c>
      <c r="E727" s="20">
        <v>19</v>
      </c>
      <c r="F727" s="23">
        <v>0.006</v>
      </c>
    </row>
    <row r="728" spans="1:6" ht="15" customHeight="1">
      <c r="A728" s="198" t="s">
        <v>240</v>
      </c>
      <c r="B728" s="80" t="s">
        <v>112</v>
      </c>
      <c r="C728" s="21">
        <v>0</v>
      </c>
      <c r="D728" s="22">
        <v>0</v>
      </c>
      <c r="E728" s="20">
        <v>14</v>
      </c>
      <c r="F728" s="23">
        <v>0.005</v>
      </c>
    </row>
    <row r="729" spans="1:6" ht="15" customHeight="1">
      <c r="A729" s="199"/>
      <c r="B729" s="80" t="s">
        <v>113</v>
      </c>
      <c r="C729" s="21">
        <v>2</v>
      </c>
      <c r="D729" s="22">
        <v>0.006</v>
      </c>
      <c r="E729" s="20">
        <v>5</v>
      </c>
      <c r="F729" s="23">
        <v>0.002</v>
      </c>
    </row>
    <row r="730" spans="1:6" ht="15" customHeight="1">
      <c r="A730" s="203"/>
      <c r="B730" s="80" t="s">
        <v>52</v>
      </c>
      <c r="C730" s="21">
        <v>0</v>
      </c>
      <c r="D730" s="22">
        <v>0</v>
      </c>
      <c r="E730" s="20">
        <v>5</v>
      </c>
      <c r="F730" s="23">
        <v>0.002</v>
      </c>
    </row>
    <row r="731" spans="1:6" ht="15" customHeight="1">
      <c r="A731" s="198" t="s">
        <v>241</v>
      </c>
      <c r="B731" s="80" t="s">
        <v>114</v>
      </c>
      <c r="C731" s="21">
        <v>6</v>
      </c>
      <c r="D731" s="22">
        <v>0.019</v>
      </c>
      <c r="E731" s="20">
        <v>43</v>
      </c>
      <c r="F731" s="23">
        <v>0.014</v>
      </c>
    </row>
    <row r="732" spans="1:6" ht="15" customHeight="1">
      <c r="A732" s="199"/>
      <c r="B732" s="80" t="s">
        <v>115</v>
      </c>
      <c r="C732" s="21">
        <v>1</v>
      </c>
      <c r="D732" s="22">
        <v>0.003</v>
      </c>
      <c r="E732" s="20">
        <v>42</v>
      </c>
      <c r="F732" s="23">
        <v>0.014</v>
      </c>
    </row>
    <row r="733" spans="1:6" ht="15" customHeight="1">
      <c r="A733" s="199"/>
      <c r="B733" s="80" t="s">
        <v>116</v>
      </c>
      <c r="C733" s="21">
        <v>0</v>
      </c>
      <c r="D733" s="22">
        <v>0</v>
      </c>
      <c r="E733" s="20">
        <v>8</v>
      </c>
      <c r="F733" s="23">
        <v>0.003</v>
      </c>
    </row>
    <row r="734" spans="1:6" ht="15" customHeight="1">
      <c r="A734" s="199"/>
      <c r="B734" s="80" t="s">
        <v>117</v>
      </c>
      <c r="C734" s="21">
        <v>0</v>
      </c>
      <c r="D734" s="22">
        <v>0</v>
      </c>
      <c r="E734" s="20">
        <v>6</v>
      </c>
      <c r="F734" s="23">
        <v>0.002</v>
      </c>
    </row>
    <row r="735" spans="1:6" ht="15" customHeight="1">
      <c r="A735" s="199"/>
      <c r="B735" s="80" t="s">
        <v>118</v>
      </c>
      <c r="C735" s="21">
        <v>13</v>
      </c>
      <c r="D735" s="22">
        <v>0.04</v>
      </c>
      <c r="E735" s="20">
        <v>145</v>
      </c>
      <c r="F735" s="23">
        <v>0.047</v>
      </c>
    </row>
    <row r="736" spans="1:6" ht="15" customHeight="1">
      <c r="A736" s="203"/>
      <c r="B736" s="80" t="s">
        <v>52</v>
      </c>
      <c r="C736" s="21">
        <v>2</v>
      </c>
      <c r="D736" s="22">
        <v>0.006</v>
      </c>
      <c r="E736" s="20">
        <v>27</v>
      </c>
      <c r="F736" s="23">
        <v>0.009</v>
      </c>
    </row>
    <row r="737" spans="1:6" ht="15" customHeight="1">
      <c r="A737" s="198" t="s">
        <v>242</v>
      </c>
      <c r="B737" s="80" t="s">
        <v>119</v>
      </c>
      <c r="C737" s="21">
        <v>0</v>
      </c>
      <c r="D737" s="22">
        <v>0</v>
      </c>
      <c r="E737" s="20">
        <v>1</v>
      </c>
      <c r="F737" s="23">
        <v>0</v>
      </c>
    </row>
    <row r="738" spans="1:6" ht="15" customHeight="1">
      <c r="A738" s="199"/>
      <c r="B738" s="80" t="s">
        <v>120</v>
      </c>
      <c r="C738" s="21">
        <v>1</v>
      </c>
      <c r="D738" s="22">
        <v>0.003</v>
      </c>
      <c r="E738" s="20">
        <v>3</v>
      </c>
      <c r="F738" s="23">
        <v>0.001</v>
      </c>
    </row>
    <row r="739" spans="1:6" ht="15" customHeight="1">
      <c r="A739" s="199"/>
      <c r="B739" s="80" t="s">
        <v>121</v>
      </c>
      <c r="C739" s="21">
        <v>0</v>
      </c>
      <c r="D739" s="22">
        <v>0</v>
      </c>
      <c r="E739" s="20">
        <v>10</v>
      </c>
      <c r="F739" s="23">
        <v>0.003</v>
      </c>
    </row>
    <row r="740" spans="1:6" ht="15" customHeight="1">
      <c r="A740" s="199"/>
      <c r="B740" s="80" t="s">
        <v>122</v>
      </c>
      <c r="C740" s="21">
        <v>3</v>
      </c>
      <c r="D740" s="22">
        <v>0.009</v>
      </c>
      <c r="E740" s="20">
        <v>11</v>
      </c>
      <c r="F740" s="23">
        <v>0.004</v>
      </c>
    </row>
    <row r="741" spans="1:6" ht="15" customHeight="1">
      <c r="A741" s="199"/>
      <c r="B741" s="80" t="s">
        <v>123</v>
      </c>
      <c r="C741" s="21">
        <v>0</v>
      </c>
      <c r="D741" s="22">
        <v>0</v>
      </c>
      <c r="E741" s="20">
        <v>5</v>
      </c>
      <c r="F741" s="23">
        <v>0.002</v>
      </c>
    </row>
    <row r="742" spans="1:6" ht="15" customHeight="1">
      <c r="A742" s="203"/>
      <c r="B742" s="80" t="s">
        <v>52</v>
      </c>
      <c r="C742" s="21">
        <v>0</v>
      </c>
      <c r="D742" s="22">
        <v>0</v>
      </c>
      <c r="E742" s="20">
        <v>6</v>
      </c>
      <c r="F742" s="23">
        <v>0.002</v>
      </c>
    </row>
    <row r="743" spans="1:6" ht="15" customHeight="1">
      <c r="A743" s="181" t="s">
        <v>301</v>
      </c>
      <c r="B743" s="190"/>
      <c r="C743" s="21">
        <v>39</v>
      </c>
      <c r="D743" s="22">
        <v>0.096</v>
      </c>
      <c r="E743" s="20">
        <v>376</v>
      </c>
      <c r="F743" s="23">
        <v>0.097</v>
      </c>
    </row>
    <row r="744" spans="1:6" ht="15" customHeight="1">
      <c r="A744" s="181" t="s">
        <v>302</v>
      </c>
      <c r="B744" s="190"/>
      <c r="C744" s="37">
        <v>21</v>
      </c>
      <c r="D744" s="38">
        <v>0.052</v>
      </c>
      <c r="E744" s="39">
        <v>147</v>
      </c>
      <c r="F744" s="40">
        <v>0.038</v>
      </c>
    </row>
    <row r="745" spans="1:6" ht="15" customHeight="1">
      <c r="A745" s="188" t="s">
        <v>5</v>
      </c>
      <c r="B745" s="204"/>
      <c r="C745" s="29">
        <v>407</v>
      </c>
      <c r="D745" s="30">
        <v>1</v>
      </c>
      <c r="E745" s="31">
        <v>3895</v>
      </c>
      <c r="F745" s="32">
        <v>1</v>
      </c>
    </row>
    <row r="746" spans="1:6" s="28" customFormat="1" ht="15" customHeight="1">
      <c r="A746" s="161" t="s">
        <v>258</v>
      </c>
      <c r="B746" s="175"/>
      <c r="C746" s="175"/>
      <c r="D746" s="175"/>
      <c r="E746" s="175"/>
      <c r="F746" s="176"/>
    </row>
    <row r="747" spans="1:6" s="28" customFormat="1" ht="15" customHeight="1">
      <c r="A747" s="195" t="s">
        <v>124</v>
      </c>
      <c r="B747" s="191"/>
      <c r="C747" s="33">
        <v>110</v>
      </c>
      <c r="D747" s="34">
        <v>0.27</v>
      </c>
      <c r="E747" s="35">
        <v>1513</v>
      </c>
      <c r="F747" s="36">
        <v>0.382</v>
      </c>
    </row>
    <row r="748" spans="1:6" s="28" customFormat="1" ht="15" customHeight="1">
      <c r="A748" s="193" t="s">
        <v>125</v>
      </c>
      <c r="B748" s="192"/>
      <c r="C748" s="21">
        <v>9</v>
      </c>
      <c r="D748" s="22">
        <v>0.022</v>
      </c>
      <c r="E748" s="20">
        <v>122</v>
      </c>
      <c r="F748" s="23">
        <v>0.031</v>
      </c>
    </row>
    <row r="749" spans="1:6" s="28" customFormat="1" ht="15" customHeight="1">
      <c r="A749" s="193" t="s">
        <v>247</v>
      </c>
      <c r="B749" s="192"/>
      <c r="C749" s="21">
        <v>19</v>
      </c>
      <c r="D749" s="22">
        <v>0.047</v>
      </c>
      <c r="E749" s="20">
        <v>199</v>
      </c>
      <c r="F749" s="23">
        <v>0.05</v>
      </c>
    </row>
    <row r="750" spans="1:6" s="28" customFormat="1" ht="15" customHeight="1">
      <c r="A750" s="193" t="s">
        <v>248</v>
      </c>
      <c r="B750" s="192"/>
      <c r="C750" s="21">
        <v>15</v>
      </c>
      <c r="D750" s="22">
        <v>0.037</v>
      </c>
      <c r="E750" s="20">
        <v>194</v>
      </c>
      <c r="F750" s="23">
        <v>0.049</v>
      </c>
    </row>
    <row r="751" spans="1:6" s="28" customFormat="1" ht="15" customHeight="1">
      <c r="A751" s="205" t="s">
        <v>249</v>
      </c>
      <c r="B751" s="206"/>
      <c r="C751" s="21">
        <v>17</v>
      </c>
      <c r="D751" s="22">
        <v>0.042</v>
      </c>
      <c r="E751" s="20">
        <v>191</v>
      </c>
      <c r="F751" s="23">
        <v>0.048</v>
      </c>
    </row>
    <row r="752" spans="1:6" s="28" customFormat="1" ht="15" customHeight="1">
      <c r="A752" s="205" t="s">
        <v>250</v>
      </c>
      <c r="B752" s="206"/>
      <c r="C752" s="21">
        <v>59</v>
      </c>
      <c r="D752" s="22">
        <v>0.145</v>
      </c>
      <c r="E752" s="20">
        <v>417</v>
      </c>
      <c r="F752" s="23">
        <v>0.105</v>
      </c>
    </row>
    <row r="753" spans="1:6" s="28" customFormat="1" ht="15" customHeight="1">
      <c r="A753" s="205" t="s">
        <v>251</v>
      </c>
      <c r="B753" s="206"/>
      <c r="C753" s="21">
        <v>26</v>
      </c>
      <c r="D753" s="22">
        <v>0.064</v>
      </c>
      <c r="E753" s="20">
        <v>192</v>
      </c>
      <c r="F753" s="23">
        <v>0.048</v>
      </c>
    </row>
    <row r="754" spans="1:6" s="28" customFormat="1" ht="15" customHeight="1">
      <c r="A754" s="207" t="s">
        <v>252</v>
      </c>
      <c r="B754" s="208"/>
      <c r="C754" s="29">
        <v>14</v>
      </c>
      <c r="D754" s="30">
        <v>0.034</v>
      </c>
      <c r="E754" s="31">
        <v>143</v>
      </c>
      <c r="F754" s="32">
        <v>0.036</v>
      </c>
    </row>
    <row r="755" spans="1:6" s="28" customFormat="1" ht="27.75" customHeight="1">
      <c r="A755" s="161" t="s">
        <v>259</v>
      </c>
      <c r="B755" s="175"/>
      <c r="C755" s="175"/>
      <c r="D755" s="175"/>
      <c r="E755" s="175"/>
      <c r="F755" s="176"/>
    </row>
    <row r="756" spans="1:6" s="28" customFormat="1" ht="15" customHeight="1">
      <c r="A756" s="193" t="s">
        <v>253</v>
      </c>
      <c r="B756" s="192"/>
      <c r="C756" s="21">
        <v>21</v>
      </c>
      <c r="D756" s="22">
        <v>0.052</v>
      </c>
      <c r="E756" s="20">
        <v>121</v>
      </c>
      <c r="F756" s="23">
        <v>0.031</v>
      </c>
    </row>
    <row r="757" spans="1:6" s="28" customFormat="1" ht="15" customHeight="1">
      <c r="A757" s="193" t="s">
        <v>254</v>
      </c>
      <c r="B757" s="192"/>
      <c r="C757" s="21">
        <v>9</v>
      </c>
      <c r="D757" s="22">
        <v>0.022</v>
      </c>
      <c r="E757" s="20">
        <v>74</v>
      </c>
      <c r="F757" s="23">
        <v>0.019</v>
      </c>
    </row>
    <row r="758" spans="1:6" s="28" customFormat="1" ht="15" customHeight="1">
      <c r="A758" s="205" t="s">
        <v>255</v>
      </c>
      <c r="B758" s="206"/>
      <c r="C758" s="21">
        <v>6</v>
      </c>
      <c r="D758" s="22">
        <v>0.015</v>
      </c>
      <c r="E758" s="20">
        <v>50</v>
      </c>
      <c r="F758" s="23">
        <v>0.013</v>
      </c>
    </row>
    <row r="759" spans="1:6" s="28" customFormat="1" ht="15" customHeight="1">
      <c r="A759" s="205" t="s">
        <v>256</v>
      </c>
      <c r="B759" s="206"/>
      <c r="C759" s="21">
        <v>13</v>
      </c>
      <c r="D759" s="22">
        <v>0.032</v>
      </c>
      <c r="E759" s="20">
        <v>68</v>
      </c>
      <c r="F759" s="23">
        <v>0.017</v>
      </c>
    </row>
    <row r="760" spans="1:6" s="28" customFormat="1" ht="15" customHeight="1">
      <c r="A760" s="205" t="s">
        <v>257</v>
      </c>
      <c r="B760" s="206"/>
      <c r="C760" s="21">
        <v>5</v>
      </c>
      <c r="D760" s="22">
        <v>0.012</v>
      </c>
      <c r="E760" s="20">
        <v>27</v>
      </c>
      <c r="F760" s="23">
        <v>0.007</v>
      </c>
    </row>
    <row r="761" spans="1:6" s="28" customFormat="1" ht="15" customHeight="1">
      <c r="A761" s="205" t="s">
        <v>126</v>
      </c>
      <c r="B761" s="206"/>
      <c r="C761" s="21">
        <v>9</v>
      </c>
      <c r="D761" s="22">
        <v>0.022</v>
      </c>
      <c r="E761" s="20">
        <v>101</v>
      </c>
      <c r="F761" s="23">
        <v>0.025</v>
      </c>
    </row>
    <row r="762" spans="1:6" s="28" customFormat="1" ht="27.75" customHeight="1">
      <c r="A762" s="205" t="s">
        <v>127</v>
      </c>
      <c r="B762" s="206"/>
      <c r="C762" s="21">
        <v>75</v>
      </c>
      <c r="D762" s="22">
        <v>0.184</v>
      </c>
      <c r="E762" s="20">
        <v>549</v>
      </c>
      <c r="F762" s="23">
        <v>0.139</v>
      </c>
    </row>
    <row r="763" spans="1:6" s="28" customFormat="1" ht="15" customHeight="1">
      <c r="A763" s="183" t="s">
        <v>5</v>
      </c>
      <c r="B763" s="194"/>
      <c r="C763" s="29">
        <v>407</v>
      </c>
      <c r="D763" s="30">
        <v>1</v>
      </c>
      <c r="E763" s="31">
        <v>3961</v>
      </c>
      <c r="F763" s="32">
        <v>1</v>
      </c>
    </row>
    <row r="764" spans="1:6" s="28" customFormat="1" ht="27.75" customHeight="1">
      <c r="A764" s="161" t="s">
        <v>260</v>
      </c>
      <c r="B764" s="175"/>
      <c r="C764" s="175"/>
      <c r="D764" s="175"/>
      <c r="E764" s="175"/>
      <c r="F764" s="176"/>
    </row>
    <row r="765" spans="1:6" ht="15" customHeight="1">
      <c r="A765" s="179" t="s">
        <v>128</v>
      </c>
      <c r="B765" s="192"/>
      <c r="C765" s="21">
        <v>112</v>
      </c>
      <c r="D765" s="22">
        <v>0.375</v>
      </c>
      <c r="E765" s="20">
        <v>1143</v>
      </c>
      <c r="F765" s="23">
        <v>0.467</v>
      </c>
    </row>
    <row r="766" spans="1:6" ht="15" customHeight="1">
      <c r="A766" s="179" t="s">
        <v>129</v>
      </c>
      <c r="B766" s="192"/>
      <c r="C766" s="21">
        <v>50</v>
      </c>
      <c r="D766" s="22">
        <v>0.167</v>
      </c>
      <c r="E766" s="20">
        <v>388</v>
      </c>
      <c r="F766" s="23">
        <v>0.158</v>
      </c>
    </row>
    <row r="767" spans="1:6" ht="15" customHeight="1">
      <c r="A767" s="181" t="s">
        <v>130</v>
      </c>
      <c r="B767" s="206"/>
      <c r="C767" s="21">
        <v>36</v>
      </c>
      <c r="D767" s="22">
        <v>0.12</v>
      </c>
      <c r="E767" s="20">
        <v>205</v>
      </c>
      <c r="F767" s="23">
        <v>0.084</v>
      </c>
    </row>
    <row r="768" spans="1:6" ht="15" customHeight="1">
      <c r="A768" s="181" t="s">
        <v>131</v>
      </c>
      <c r="B768" s="206"/>
      <c r="C768" s="21">
        <v>29</v>
      </c>
      <c r="D768" s="22">
        <v>0.097</v>
      </c>
      <c r="E768" s="20">
        <v>197</v>
      </c>
      <c r="F768" s="23">
        <v>0.08</v>
      </c>
    </row>
    <row r="769" spans="1:6" ht="15" customHeight="1">
      <c r="A769" s="181" t="s">
        <v>132</v>
      </c>
      <c r="B769" s="206"/>
      <c r="C769" s="21">
        <v>35</v>
      </c>
      <c r="D769" s="22">
        <v>0.117</v>
      </c>
      <c r="E769" s="20">
        <v>242</v>
      </c>
      <c r="F769" s="23">
        <v>0.099</v>
      </c>
    </row>
    <row r="770" spans="1:6" ht="15" customHeight="1">
      <c r="A770" s="181" t="s">
        <v>133</v>
      </c>
      <c r="B770" s="206"/>
      <c r="C770" s="21">
        <v>37</v>
      </c>
      <c r="D770" s="22">
        <v>0.124</v>
      </c>
      <c r="E770" s="20">
        <v>275</v>
      </c>
      <c r="F770" s="23">
        <v>0.112</v>
      </c>
    </row>
    <row r="771" spans="1:6" ht="15" customHeight="1">
      <c r="A771" s="183" t="s">
        <v>5</v>
      </c>
      <c r="B771" s="194"/>
      <c r="C771" s="29">
        <v>299</v>
      </c>
      <c r="D771" s="30">
        <v>1</v>
      </c>
      <c r="E771" s="31">
        <v>2450</v>
      </c>
      <c r="F771" s="32">
        <v>1</v>
      </c>
    </row>
    <row r="772" spans="1:6" ht="15" customHeight="1">
      <c r="A772" s="161" t="s">
        <v>261</v>
      </c>
      <c r="B772" s="175"/>
      <c r="C772" s="175"/>
      <c r="D772" s="175"/>
      <c r="E772" s="175"/>
      <c r="F772" s="176"/>
    </row>
    <row r="773" spans="1:6" s="49" customFormat="1" ht="27.75" customHeight="1">
      <c r="A773" s="181" t="s">
        <v>262</v>
      </c>
      <c r="B773" s="206"/>
      <c r="C773" s="45">
        <v>66</v>
      </c>
      <c r="D773" s="46">
        <f>C773/$C$763</f>
        <v>0.16216216216216217</v>
      </c>
      <c r="E773" s="47">
        <v>617</v>
      </c>
      <c r="F773" s="48">
        <f>E773/$E$763</f>
        <v>0.15576874526634688</v>
      </c>
    </row>
    <row r="774" spans="1:6" s="49" customFormat="1" ht="27.75" customHeight="1">
      <c r="A774" s="181" t="s">
        <v>263</v>
      </c>
      <c r="B774" s="206"/>
      <c r="C774" s="45">
        <v>32</v>
      </c>
      <c r="D774" s="46">
        <f aca="true" t="shared" si="6" ref="D774:D783">C774/$C$763</f>
        <v>0.07862407862407862</v>
      </c>
      <c r="E774" s="47">
        <v>523</v>
      </c>
      <c r="F774" s="48">
        <f aca="true" t="shared" si="7" ref="F774:F783">E774/$E$763</f>
        <v>0.13203736430194396</v>
      </c>
    </row>
    <row r="775" spans="1:6" s="49" customFormat="1" ht="27.75" customHeight="1">
      <c r="A775" s="181" t="s">
        <v>264</v>
      </c>
      <c r="B775" s="206"/>
      <c r="C775" s="45">
        <v>48</v>
      </c>
      <c r="D775" s="46">
        <f t="shared" si="6"/>
        <v>0.11793611793611794</v>
      </c>
      <c r="E775" s="47">
        <v>136</v>
      </c>
      <c r="F775" s="48">
        <f t="shared" si="7"/>
        <v>0.034334763948497854</v>
      </c>
    </row>
    <row r="776" spans="1:6" s="49" customFormat="1" ht="27.75" customHeight="1">
      <c r="A776" s="181" t="s">
        <v>265</v>
      </c>
      <c r="B776" s="206"/>
      <c r="C776" s="45">
        <v>23</v>
      </c>
      <c r="D776" s="46">
        <f t="shared" si="6"/>
        <v>0.056511056511056514</v>
      </c>
      <c r="E776" s="47">
        <v>159</v>
      </c>
      <c r="F776" s="48">
        <f t="shared" si="7"/>
        <v>0.040141378439787934</v>
      </c>
    </row>
    <row r="777" spans="1:6" s="49" customFormat="1" ht="27.75" customHeight="1">
      <c r="A777" s="181" t="s">
        <v>266</v>
      </c>
      <c r="B777" s="206"/>
      <c r="C777" s="45">
        <v>3</v>
      </c>
      <c r="D777" s="46">
        <f t="shared" si="6"/>
        <v>0.007371007371007371</v>
      </c>
      <c r="E777" s="47">
        <v>60</v>
      </c>
      <c r="F777" s="48">
        <f t="shared" si="7"/>
        <v>0.015147689977278465</v>
      </c>
    </row>
    <row r="778" spans="1:6" s="49" customFormat="1" ht="27.75" customHeight="1">
      <c r="A778" s="181" t="s">
        <v>267</v>
      </c>
      <c r="B778" s="206"/>
      <c r="C778" s="45">
        <v>52</v>
      </c>
      <c r="D778" s="46">
        <f t="shared" si="6"/>
        <v>0.12776412776412777</v>
      </c>
      <c r="E778" s="47">
        <v>363</v>
      </c>
      <c r="F778" s="48">
        <f t="shared" si="7"/>
        <v>0.09164352436253471</v>
      </c>
    </row>
    <row r="779" spans="1:6" s="49" customFormat="1" ht="27.75" customHeight="1">
      <c r="A779" s="209" t="s">
        <v>268</v>
      </c>
      <c r="B779" s="210"/>
      <c r="C779" s="50">
        <v>11</v>
      </c>
      <c r="D779" s="51">
        <f t="shared" si="6"/>
        <v>0.02702702702702703</v>
      </c>
      <c r="E779" s="52">
        <v>224</v>
      </c>
      <c r="F779" s="53">
        <f t="shared" si="7"/>
        <v>0.05655137591517294</v>
      </c>
    </row>
    <row r="780" spans="1:6" s="49" customFormat="1" ht="27.75" customHeight="1">
      <c r="A780" s="209" t="s">
        <v>269</v>
      </c>
      <c r="B780" s="210"/>
      <c r="C780" s="50">
        <v>87</v>
      </c>
      <c r="D780" s="51">
        <f t="shared" si="6"/>
        <v>0.21375921375921375</v>
      </c>
      <c r="E780" s="52">
        <v>871</v>
      </c>
      <c r="F780" s="53">
        <f t="shared" si="7"/>
        <v>0.21989396617015905</v>
      </c>
    </row>
    <row r="781" spans="1:6" s="49" customFormat="1" ht="27.75" customHeight="1">
      <c r="A781" s="209" t="s">
        <v>270</v>
      </c>
      <c r="B781" s="210"/>
      <c r="C781" s="50">
        <v>31</v>
      </c>
      <c r="D781" s="51">
        <f t="shared" si="6"/>
        <v>0.07616707616707617</v>
      </c>
      <c r="E781" s="52">
        <v>335</v>
      </c>
      <c r="F781" s="53">
        <f t="shared" si="7"/>
        <v>0.0845746023731381</v>
      </c>
    </row>
    <row r="782" spans="1:6" s="49" customFormat="1" ht="27.75" customHeight="1">
      <c r="A782" s="209" t="s">
        <v>271</v>
      </c>
      <c r="B782" s="210"/>
      <c r="C782" s="50">
        <v>166</v>
      </c>
      <c r="D782" s="51">
        <f t="shared" si="6"/>
        <v>0.40786240786240785</v>
      </c>
      <c r="E782" s="52">
        <v>1444</v>
      </c>
      <c r="F782" s="53">
        <f t="shared" si="7"/>
        <v>0.3645544054531684</v>
      </c>
    </row>
    <row r="783" spans="1:6" s="49" customFormat="1" ht="15" customHeight="1">
      <c r="A783" s="211" t="s">
        <v>52</v>
      </c>
      <c r="B783" s="212"/>
      <c r="C783" s="54">
        <v>27</v>
      </c>
      <c r="D783" s="55">
        <f t="shared" si="6"/>
        <v>0.06633906633906633</v>
      </c>
      <c r="E783" s="56">
        <v>298</v>
      </c>
      <c r="F783" s="57">
        <f t="shared" si="7"/>
        <v>0.07523352688714971</v>
      </c>
    </row>
    <row r="784" spans="1:6" s="148" customFormat="1" ht="27.75" customHeight="1">
      <c r="A784" s="161" t="s">
        <v>272</v>
      </c>
      <c r="B784" s="175"/>
      <c r="C784" s="175"/>
      <c r="D784" s="175"/>
      <c r="E784" s="175"/>
      <c r="F784" s="176"/>
    </row>
    <row r="785" spans="1:6" ht="15" customHeight="1">
      <c r="A785" s="203" t="s">
        <v>273</v>
      </c>
      <c r="B785" s="221"/>
      <c r="C785" s="100">
        <v>11</v>
      </c>
      <c r="D785" s="101">
        <v>0.027</v>
      </c>
      <c r="E785" s="102">
        <v>112</v>
      </c>
      <c r="F785" s="103">
        <v>0.028</v>
      </c>
    </row>
    <row r="786" spans="1:6" ht="15" customHeight="1">
      <c r="A786" s="181" t="s">
        <v>274</v>
      </c>
      <c r="B786" s="206"/>
      <c r="C786" s="45">
        <v>32</v>
      </c>
      <c r="D786" s="46">
        <v>0.078</v>
      </c>
      <c r="E786" s="47">
        <v>422</v>
      </c>
      <c r="F786" s="48">
        <v>0.107</v>
      </c>
    </row>
    <row r="787" spans="1:6" ht="15" customHeight="1">
      <c r="A787" s="181" t="s">
        <v>275</v>
      </c>
      <c r="B787" s="206"/>
      <c r="C787" s="45">
        <v>8</v>
      </c>
      <c r="D787" s="46">
        <v>0.019</v>
      </c>
      <c r="E787" s="47">
        <v>90</v>
      </c>
      <c r="F787" s="48">
        <v>0.023</v>
      </c>
    </row>
    <row r="788" spans="1:6" ht="15" customHeight="1">
      <c r="A788" s="181" t="s">
        <v>276</v>
      </c>
      <c r="B788" s="206"/>
      <c r="C788" s="45">
        <v>41</v>
      </c>
      <c r="D788" s="46">
        <v>0.1</v>
      </c>
      <c r="E788" s="47">
        <v>467</v>
      </c>
      <c r="F788" s="48">
        <v>0.118</v>
      </c>
    </row>
    <row r="789" spans="1:6" ht="15" customHeight="1">
      <c r="A789" s="181" t="s">
        <v>277</v>
      </c>
      <c r="B789" s="206"/>
      <c r="C789" s="45">
        <v>143</v>
      </c>
      <c r="D789" s="46">
        <v>0.348</v>
      </c>
      <c r="E789" s="47">
        <v>1149</v>
      </c>
      <c r="F789" s="48">
        <v>0.29</v>
      </c>
    </row>
    <row r="790" spans="1:6" ht="15" customHeight="1">
      <c r="A790" s="181" t="s">
        <v>278</v>
      </c>
      <c r="B790" s="206"/>
      <c r="C790" s="45">
        <v>175</v>
      </c>
      <c r="D790" s="46">
        <v>0.426</v>
      </c>
      <c r="E790" s="47">
        <v>1670</v>
      </c>
      <c r="F790" s="48">
        <v>0.422</v>
      </c>
    </row>
    <row r="791" spans="1:6" ht="15" customHeight="1">
      <c r="A791" s="209" t="s">
        <v>279</v>
      </c>
      <c r="B791" s="210"/>
      <c r="C791" s="45">
        <v>1</v>
      </c>
      <c r="D791" s="46">
        <v>0.002</v>
      </c>
      <c r="E791" s="47">
        <v>50</v>
      </c>
      <c r="F791" s="48">
        <v>0.013</v>
      </c>
    </row>
    <row r="792" spans="1:6" s="96" customFormat="1" ht="15" customHeight="1">
      <c r="A792" s="183" t="s">
        <v>5</v>
      </c>
      <c r="B792" s="194"/>
      <c r="C792" s="54">
        <v>411</v>
      </c>
      <c r="D792" s="55">
        <v>1</v>
      </c>
      <c r="E792" s="56">
        <v>3960</v>
      </c>
      <c r="F792" s="57">
        <v>1</v>
      </c>
    </row>
    <row r="793" spans="1:6" ht="15" customHeight="1">
      <c r="A793" s="161" t="s">
        <v>280</v>
      </c>
      <c r="B793" s="175"/>
      <c r="C793" s="175"/>
      <c r="D793" s="175"/>
      <c r="E793" s="175"/>
      <c r="F793" s="176"/>
    </row>
    <row r="794" spans="1:6" ht="15" customHeight="1">
      <c r="A794" s="219" t="s">
        <v>281</v>
      </c>
      <c r="B794" s="220"/>
      <c r="C794" s="58">
        <v>157</v>
      </c>
      <c r="D794" s="59">
        <v>0.379</v>
      </c>
      <c r="E794" s="60">
        <v>1489</v>
      </c>
      <c r="F794" s="61">
        <v>0.375</v>
      </c>
    </row>
    <row r="795" spans="1:6" ht="15" customHeight="1">
      <c r="A795" s="181" t="s">
        <v>282</v>
      </c>
      <c r="B795" s="206"/>
      <c r="C795" s="45">
        <v>254</v>
      </c>
      <c r="D795" s="46">
        <v>0.614</v>
      </c>
      <c r="E795" s="47">
        <v>2446</v>
      </c>
      <c r="F795" s="48">
        <v>0.616</v>
      </c>
    </row>
    <row r="796" spans="1:6" ht="15" customHeight="1">
      <c r="A796" s="181" t="s">
        <v>52</v>
      </c>
      <c r="B796" s="206"/>
      <c r="C796" s="45">
        <v>3</v>
      </c>
      <c r="D796" s="46">
        <v>0.007</v>
      </c>
      <c r="E796" s="47">
        <v>36</v>
      </c>
      <c r="F796" s="48">
        <v>0.009</v>
      </c>
    </row>
    <row r="797" spans="1:6" ht="15" customHeight="1">
      <c r="A797" s="188" t="s">
        <v>5</v>
      </c>
      <c r="B797" s="204"/>
      <c r="C797" s="54">
        <v>414</v>
      </c>
      <c r="D797" s="55">
        <v>1</v>
      </c>
      <c r="E797" s="56">
        <v>3971</v>
      </c>
      <c r="F797" s="57">
        <v>1</v>
      </c>
    </row>
    <row r="798" spans="1:6" s="129" customFormat="1" ht="15" customHeight="1">
      <c r="A798" s="161" t="s">
        <v>329</v>
      </c>
      <c r="B798" s="215"/>
      <c r="C798" s="215"/>
      <c r="D798" s="215"/>
      <c r="E798" s="215"/>
      <c r="F798" s="216"/>
    </row>
    <row r="799" spans="1:6" s="129" customFormat="1" ht="15" customHeight="1">
      <c r="A799" s="217" t="s">
        <v>327</v>
      </c>
      <c r="B799" s="218"/>
      <c r="C799" s="125">
        <v>391</v>
      </c>
      <c r="D799" s="126">
        <v>0.944</v>
      </c>
      <c r="E799" s="127">
        <v>3710</v>
      </c>
      <c r="F799" s="128">
        <v>0.935</v>
      </c>
    </row>
    <row r="800" spans="1:6" s="129" customFormat="1" ht="15" customHeight="1">
      <c r="A800" s="213" t="s">
        <v>328</v>
      </c>
      <c r="B800" s="214"/>
      <c r="C800" s="130">
        <v>4</v>
      </c>
      <c r="D800" s="131">
        <v>0.01</v>
      </c>
      <c r="E800" s="132">
        <v>78</v>
      </c>
      <c r="F800" s="133">
        <v>0.02</v>
      </c>
    </row>
    <row r="801" spans="1:6" s="129" customFormat="1" ht="15" customHeight="1">
      <c r="A801" s="213" t="s">
        <v>323</v>
      </c>
      <c r="B801" s="214"/>
      <c r="C801" s="130">
        <v>19</v>
      </c>
      <c r="D801" s="131">
        <v>0.046</v>
      </c>
      <c r="E801" s="132">
        <v>178</v>
      </c>
      <c r="F801" s="133">
        <v>0.045</v>
      </c>
    </row>
    <row r="802" spans="1:6" s="129" customFormat="1" ht="15" customHeight="1">
      <c r="A802" s="183" t="s">
        <v>5</v>
      </c>
      <c r="B802" s="194"/>
      <c r="C802" s="134">
        <v>414</v>
      </c>
      <c r="D802" s="135">
        <v>1</v>
      </c>
      <c r="E802" s="136">
        <v>3966</v>
      </c>
      <c r="F802" s="137">
        <v>1</v>
      </c>
    </row>
    <row r="803" spans="1:6" s="2" customFormat="1" ht="15" customHeight="1">
      <c r="A803" s="161" t="s">
        <v>330</v>
      </c>
      <c r="B803" s="215"/>
      <c r="C803" s="215"/>
      <c r="D803" s="215"/>
      <c r="E803" s="215"/>
      <c r="F803" s="216"/>
    </row>
    <row r="804" spans="1:6" s="129" customFormat="1" ht="15" customHeight="1">
      <c r="A804" s="217" t="s">
        <v>315</v>
      </c>
      <c r="B804" s="218"/>
      <c r="C804" s="125">
        <v>31</v>
      </c>
      <c r="D804" s="126">
        <v>0.075</v>
      </c>
      <c r="E804" s="127">
        <v>284</v>
      </c>
      <c r="F804" s="128">
        <v>0.072</v>
      </c>
    </row>
    <row r="805" spans="1:6" s="129" customFormat="1" ht="15" customHeight="1">
      <c r="A805" s="213" t="s">
        <v>316</v>
      </c>
      <c r="B805" s="214"/>
      <c r="C805" s="130">
        <v>381</v>
      </c>
      <c r="D805" s="131">
        <v>0.925</v>
      </c>
      <c r="E805" s="132">
        <v>3658</v>
      </c>
      <c r="F805" s="133">
        <v>0.928</v>
      </c>
    </row>
    <row r="806" spans="1:6" s="129" customFormat="1" ht="15" customHeight="1">
      <c r="A806" s="183" t="s">
        <v>5</v>
      </c>
      <c r="B806" s="194"/>
      <c r="C806" s="134">
        <v>412</v>
      </c>
      <c r="D806" s="135">
        <v>1</v>
      </c>
      <c r="E806" s="136">
        <v>3942</v>
      </c>
      <c r="F806" s="137">
        <v>1</v>
      </c>
    </row>
    <row r="807" spans="1:6" s="2" customFormat="1" ht="27" customHeight="1">
      <c r="A807" s="161" t="s">
        <v>331</v>
      </c>
      <c r="B807" s="215"/>
      <c r="C807" s="215"/>
      <c r="D807" s="215"/>
      <c r="E807" s="215"/>
      <c r="F807" s="216"/>
    </row>
    <row r="808" spans="1:6" s="129" customFormat="1" ht="15" customHeight="1">
      <c r="A808" s="217" t="s">
        <v>317</v>
      </c>
      <c r="B808" s="218"/>
      <c r="C808" s="125">
        <v>8</v>
      </c>
      <c r="D808" s="126">
        <f>C808/$C$806</f>
        <v>0.019417475728155338</v>
      </c>
      <c r="E808" s="127">
        <v>83</v>
      </c>
      <c r="F808" s="128">
        <f>E808/$E$806</f>
        <v>0.021055301877219684</v>
      </c>
    </row>
    <row r="809" spans="1:6" s="129" customFormat="1" ht="15" customHeight="1">
      <c r="A809" s="213" t="s">
        <v>318</v>
      </c>
      <c r="B809" s="214"/>
      <c r="C809" s="130">
        <v>25</v>
      </c>
      <c r="D809" s="131">
        <f>C809/$C$806</f>
        <v>0.06067961165048544</v>
      </c>
      <c r="E809" s="132">
        <v>409</v>
      </c>
      <c r="F809" s="133">
        <f>E809/$E$806</f>
        <v>0.10375443937087772</v>
      </c>
    </row>
    <row r="810" spans="1:6" s="129" customFormat="1" ht="15" customHeight="1">
      <c r="A810" s="213" t="s">
        <v>319</v>
      </c>
      <c r="B810" s="214"/>
      <c r="C810" s="130">
        <v>30</v>
      </c>
      <c r="D810" s="131">
        <f>C810/$C$806</f>
        <v>0.07281553398058252</v>
      </c>
      <c r="E810" s="132">
        <v>333</v>
      </c>
      <c r="F810" s="133">
        <f>E810/$E$806</f>
        <v>0.08447488584474885</v>
      </c>
    </row>
    <row r="811" spans="1:6" s="129" customFormat="1" ht="15" customHeight="1">
      <c r="A811" s="213" t="s">
        <v>320</v>
      </c>
      <c r="B811" s="214"/>
      <c r="C811" s="130">
        <v>2</v>
      </c>
      <c r="D811" s="131">
        <f>C811/$C$806</f>
        <v>0.0048543689320388345</v>
      </c>
      <c r="E811" s="132">
        <v>38</v>
      </c>
      <c r="F811" s="133">
        <f>E811/$E$806</f>
        <v>0.009639776763064434</v>
      </c>
    </row>
    <row r="812" spans="1:6" s="129" customFormat="1" ht="15" customHeight="1">
      <c r="A812" s="213" t="s">
        <v>321</v>
      </c>
      <c r="B812" s="214"/>
      <c r="C812" s="130">
        <v>355</v>
      </c>
      <c r="D812" s="131">
        <f>C812/$C$806</f>
        <v>0.8616504854368932</v>
      </c>
      <c r="E812" s="132">
        <v>3143</v>
      </c>
      <c r="F812" s="133">
        <f>E812/$E$806</f>
        <v>0.7973110096397767</v>
      </c>
    </row>
    <row r="813" spans="1:6" s="2" customFormat="1" ht="15" customHeight="1">
      <c r="A813" s="161" t="s">
        <v>326</v>
      </c>
      <c r="B813" s="215"/>
      <c r="C813" s="215"/>
      <c r="D813" s="215"/>
      <c r="E813" s="215"/>
      <c r="F813" s="216"/>
    </row>
    <row r="814" spans="1:6" s="2" customFormat="1" ht="15" customHeight="1">
      <c r="A814" s="217" t="s">
        <v>317</v>
      </c>
      <c r="B814" s="218"/>
      <c r="C814" s="125">
        <v>2</v>
      </c>
      <c r="D814" s="126">
        <v>0.005</v>
      </c>
      <c r="E814" s="127">
        <v>9</v>
      </c>
      <c r="F814" s="128">
        <v>0.002</v>
      </c>
    </row>
    <row r="815" spans="1:6" s="2" customFormat="1" ht="15" customHeight="1">
      <c r="A815" s="213" t="s">
        <v>318</v>
      </c>
      <c r="B815" s="214"/>
      <c r="C815" s="130">
        <v>5</v>
      </c>
      <c r="D815" s="131">
        <v>0.012</v>
      </c>
      <c r="E815" s="132">
        <v>226</v>
      </c>
      <c r="F815" s="133">
        <v>0.058</v>
      </c>
    </row>
    <row r="816" spans="1:6" s="2" customFormat="1" ht="15" customHeight="1">
      <c r="A816" s="213" t="s">
        <v>319</v>
      </c>
      <c r="B816" s="214"/>
      <c r="C816" s="130">
        <v>14</v>
      </c>
      <c r="D816" s="131">
        <v>0.034</v>
      </c>
      <c r="E816" s="132">
        <v>230</v>
      </c>
      <c r="F816" s="133">
        <v>0.059</v>
      </c>
    </row>
    <row r="817" spans="1:6" s="2" customFormat="1" ht="15" customHeight="1">
      <c r="A817" s="213" t="s">
        <v>320</v>
      </c>
      <c r="B817" s="214"/>
      <c r="C817" s="130">
        <v>0</v>
      </c>
      <c r="D817" s="131">
        <v>0</v>
      </c>
      <c r="E817" s="132">
        <v>15</v>
      </c>
      <c r="F817" s="133">
        <v>0.004</v>
      </c>
    </row>
    <row r="818" spans="1:6" s="2" customFormat="1" ht="15" customHeight="1">
      <c r="A818" s="213" t="s">
        <v>321</v>
      </c>
      <c r="B818" s="214"/>
      <c r="C818" s="130">
        <v>320</v>
      </c>
      <c r="D818" s="131">
        <v>0.779</v>
      </c>
      <c r="E818" s="132">
        <v>2850</v>
      </c>
      <c r="F818" s="133">
        <v>0.729</v>
      </c>
    </row>
    <row r="819" spans="1:6" s="2" customFormat="1" ht="15" customHeight="1">
      <c r="A819" s="213" t="s">
        <v>322</v>
      </c>
      <c r="B819" s="214"/>
      <c r="C819" s="138">
        <v>31</v>
      </c>
      <c r="D819" s="139">
        <v>0.075</v>
      </c>
      <c r="E819" s="140">
        <v>269</v>
      </c>
      <c r="F819" s="141">
        <v>0.069</v>
      </c>
    </row>
    <row r="820" spans="1:6" s="2" customFormat="1" ht="15" customHeight="1">
      <c r="A820" s="213" t="s">
        <v>323</v>
      </c>
      <c r="B820" s="214"/>
      <c r="C820" s="138">
        <v>19</v>
      </c>
      <c r="D820" s="139">
        <v>0.046</v>
      </c>
      <c r="E820" s="140">
        <v>178</v>
      </c>
      <c r="F820" s="141">
        <v>0.046</v>
      </c>
    </row>
    <row r="821" spans="1:6" s="2" customFormat="1" ht="15" customHeight="1">
      <c r="A821" s="213" t="s">
        <v>324</v>
      </c>
      <c r="B821" s="214"/>
      <c r="C821" s="138">
        <v>20</v>
      </c>
      <c r="D821" s="139">
        <v>0.049</v>
      </c>
      <c r="E821" s="140">
        <v>132</v>
      </c>
      <c r="F821" s="141">
        <v>0.034</v>
      </c>
    </row>
    <row r="822" spans="1:6" s="2" customFormat="1" ht="15" customHeight="1">
      <c r="A822" s="213" t="s">
        <v>325</v>
      </c>
      <c r="B822" s="214"/>
      <c r="C822" s="138">
        <v>0</v>
      </c>
      <c r="D822" s="139">
        <v>0</v>
      </c>
      <c r="E822" s="140">
        <v>0</v>
      </c>
      <c r="F822" s="141">
        <v>0</v>
      </c>
    </row>
    <row r="823" spans="1:6" s="2" customFormat="1" ht="15" customHeight="1">
      <c r="A823" s="183" t="s">
        <v>5</v>
      </c>
      <c r="B823" s="194"/>
      <c r="C823" s="134">
        <v>411</v>
      </c>
      <c r="D823" s="135">
        <v>1</v>
      </c>
      <c r="E823" s="136">
        <v>3909</v>
      </c>
      <c r="F823" s="137">
        <v>1</v>
      </c>
    </row>
  </sheetData>
  <sheetProtection/>
  <mergeCells count="296">
    <mergeCell ref="A792:B792"/>
    <mergeCell ref="A793:F793"/>
    <mergeCell ref="A794:B794"/>
    <mergeCell ref="A795:B795"/>
    <mergeCell ref="A796:B796"/>
    <mergeCell ref="A797:B797"/>
    <mergeCell ref="A820:B820"/>
    <mergeCell ref="A821:B821"/>
    <mergeCell ref="A784:F784"/>
    <mergeCell ref="A785:B785"/>
    <mergeCell ref="A786:B786"/>
    <mergeCell ref="A787:B787"/>
    <mergeCell ref="A788:B788"/>
    <mergeCell ref="A789:B789"/>
    <mergeCell ref="A790:B790"/>
    <mergeCell ref="A791:B791"/>
    <mergeCell ref="A810:B810"/>
    <mergeCell ref="A811:B811"/>
    <mergeCell ref="A818:B818"/>
    <mergeCell ref="A819:B819"/>
    <mergeCell ref="A803:F803"/>
    <mergeCell ref="A804:B804"/>
    <mergeCell ref="A805:B805"/>
    <mergeCell ref="A806:B806"/>
    <mergeCell ref="A822:B822"/>
    <mergeCell ref="A823:B823"/>
    <mergeCell ref="A798:F798"/>
    <mergeCell ref="A799:B799"/>
    <mergeCell ref="A800:B800"/>
    <mergeCell ref="A801:B801"/>
    <mergeCell ref="A802:B802"/>
    <mergeCell ref="A812:B812"/>
    <mergeCell ref="A813:F813"/>
    <mergeCell ref="A814:B814"/>
    <mergeCell ref="A815:B815"/>
    <mergeCell ref="A816:B816"/>
    <mergeCell ref="A817:B817"/>
    <mergeCell ref="A807:F807"/>
    <mergeCell ref="A808:B808"/>
    <mergeCell ref="A809:B809"/>
    <mergeCell ref="A782:B782"/>
    <mergeCell ref="A783:B783"/>
    <mergeCell ref="A771:B771"/>
    <mergeCell ref="A772:F772"/>
    <mergeCell ref="A766:B766"/>
    <mergeCell ref="A767:B767"/>
    <mergeCell ref="A768:B768"/>
    <mergeCell ref="A769:B769"/>
    <mergeCell ref="A770:B770"/>
    <mergeCell ref="A773:B773"/>
    <mergeCell ref="A774:B774"/>
    <mergeCell ref="A775:B775"/>
    <mergeCell ref="A776:B776"/>
    <mergeCell ref="A777:B777"/>
    <mergeCell ref="A778:B778"/>
    <mergeCell ref="A779:B779"/>
    <mergeCell ref="A780:B780"/>
    <mergeCell ref="A781:B781"/>
    <mergeCell ref="A762:B762"/>
    <mergeCell ref="A763:B763"/>
    <mergeCell ref="A765:B765"/>
    <mergeCell ref="A746:F746"/>
    <mergeCell ref="A755:F755"/>
    <mergeCell ref="A764:F764"/>
    <mergeCell ref="A757:B757"/>
    <mergeCell ref="A758:B758"/>
    <mergeCell ref="A759:B759"/>
    <mergeCell ref="A760:B760"/>
    <mergeCell ref="A761:B761"/>
    <mergeCell ref="A751:B751"/>
    <mergeCell ref="A752:B752"/>
    <mergeCell ref="A753:B753"/>
    <mergeCell ref="A754:B754"/>
    <mergeCell ref="A756:B756"/>
    <mergeCell ref="A747:B747"/>
    <mergeCell ref="A748:B748"/>
    <mergeCell ref="A749:B749"/>
    <mergeCell ref="A750:B750"/>
    <mergeCell ref="A731:A736"/>
    <mergeCell ref="A737:A742"/>
    <mergeCell ref="A743:B743"/>
    <mergeCell ref="A744:B744"/>
    <mergeCell ref="A745:B745"/>
    <mergeCell ref="A700:A709"/>
    <mergeCell ref="A711:A723"/>
    <mergeCell ref="A724:A727"/>
    <mergeCell ref="A728:A730"/>
    <mergeCell ref="A710:F710"/>
    <mergeCell ref="A668:A675"/>
    <mergeCell ref="A677:A682"/>
    <mergeCell ref="A683:A689"/>
    <mergeCell ref="A690:A699"/>
    <mergeCell ref="A676:F676"/>
    <mergeCell ref="A654:B654"/>
    <mergeCell ref="A655:B655"/>
    <mergeCell ref="A656:B656"/>
    <mergeCell ref="A657:F657"/>
    <mergeCell ref="A658:A667"/>
    <mergeCell ref="A635:A638"/>
    <mergeCell ref="A639:A641"/>
    <mergeCell ref="A634:F634"/>
    <mergeCell ref="A642:A647"/>
    <mergeCell ref="A648:A653"/>
    <mergeCell ref="A594:A600"/>
    <mergeCell ref="A593:F593"/>
    <mergeCell ref="A601:A610"/>
    <mergeCell ref="A611:A620"/>
    <mergeCell ref="A621:A633"/>
    <mergeCell ref="A567:B567"/>
    <mergeCell ref="A568:F568"/>
    <mergeCell ref="A569:A578"/>
    <mergeCell ref="A579:A586"/>
    <mergeCell ref="A587:A592"/>
    <mergeCell ref="A552:F552"/>
    <mergeCell ref="A553:A558"/>
    <mergeCell ref="A559:A564"/>
    <mergeCell ref="A565:B565"/>
    <mergeCell ref="A566:B566"/>
    <mergeCell ref="A549:A551"/>
    <mergeCell ref="A475:B475"/>
    <mergeCell ref="A476:B476"/>
    <mergeCell ref="A477:B477"/>
    <mergeCell ref="A478:B478"/>
    <mergeCell ref="A479:F479"/>
    <mergeCell ref="A469:B469"/>
    <mergeCell ref="A470:F470"/>
    <mergeCell ref="A471:B471"/>
    <mergeCell ref="A472:B472"/>
    <mergeCell ref="A473:B473"/>
    <mergeCell ref="A480:A489"/>
    <mergeCell ref="A490:A497"/>
    <mergeCell ref="A498:A503"/>
    <mergeCell ref="A504:A510"/>
    <mergeCell ref="A511:F511"/>
    <mergeCell ref="A512:A521"/>
    <mergeCell ref="A522:A531"/>
    <mergeCell ref="A532:A544"/>
    <mergeCell ref="A545:A548"/>
    <mergeCell ref="A466:B466"/>
    <mergeCell ref="A467:B467"/>
    <mergeCell ref="A468:B468"/>
    <mergeCell ref="A474:B474"/>
    <mergeCell ref="A459:B459"/>
    <mergeCell ref="A463:B463"/>
    <mergeCell ref="A458:B458"/>
    <mergeCell ref="A460:B460"/>
    <mergeCell ref="A461:B461"/>
    <mergeCell ref="A462:B462"/>
    <mergeCell ref="A465:B465"/>
    <mergeCell ref="A464:F464"/>
    <mergeCell ref="A414:B414"/>
    <mergeCell ref="A415:B415"/>
    <mergeCell ref="A400:B400"/>
    <mergeCell ref="A401:B401"/>
    <mergeCell ref="A425:B425"/>
    <mergeCell ref="A423:B423"/>
    <mergeCell ref="A457:B457"/>
    <mergeCell ref="A416:B416"/>
    <mergeCell ref="A417:B417"/>
    <mergeCell ref="A418:B418"/>
    <mergeCell ref="A419:B419"/>
    <mergeCell ref="A420:B420"/>
    <mergeCell ref="A421:B421"/>
    <mergeCell ref="A454:F454"/>
    <mergeCell ref="A455:B455"/>
    <mergeCell ref="A441:B441"/>
    <mergeCell ref="A442:B442"/>
    <mergeCell ref="A443:B443"/>
    <mergeCell ref="A444:B444"/>
    <mergeCell ref="A445:B445"/>
    <mergeCell ref="A424:B424"/>
    <mergeCell ref="A456:B456"/>
    <mergeCell ref="A426:B426"/>
    <mergeCell ref="A412:B412"/>
    <mergeCell ref="A399:F399"/>
    <mergeCell ref="A406:F406"/>
    <mergeCell ref="A413:F413"/>
    <mergeCell ref="A407:B407"/>
    <mergeCell ref="A408:B408"/>
    <mergeCell ref="A409:B409"/>
    <mergeCell ref="A410:B410"/>
    <mergeCell ref="A411:B411"/>
    <mergeCell ref="A402:B402"/>
    <mergeCell ref="A403:B403"/>
    <mergeCell ref="A404:B404"/>
    <mergeCell ref="A405:B405"/>
    <mergeCell ref="A436:B436"/>
    <mergeCell ref="A437:B437"/>
    <mergeCell ref="A429:B429"/>
    <mergeCell ref="A430:B430"/>
    <mergeCell ref="A453:B453"/>
    <mergeCell ref="A446:B446"/>
    <mergeCell ref="A422:F422"/>
    <mergeCell ref="A435:F435"/>
    <mergeCell ref="A431:B431"/>
    <mergeCell ref="A434:B434"/>
    <mergeCell ref="A450:B450"/>
    <mergeCell ref="A451:B451"/>
    <mergeCell ref="A452:B452"/>
    <mergeCell ref="A427:B427"/>
    <mergeCell ref="A428:B428"/>
    <mergeCell ref="A433:B433"/>
    <mergeCell ref="A432:B432"/>
    <mergeCell ref="A438:B438"/>
    <mergeCell ref="A439:B439"/>
    <mergeCell ref="A440:B440"/>
    <mergeCell ref="A447:F447"/>
    <mergeCell ref="A448:B448"/>
    <mergeCell ref="A449:B449"/>
    <mergeCell ref="A312:A317"/>
    <mergeCell ref="A318:A323"/>
    <mergeCell ref="A263:A268"/>
    <mergeCell ref="A269:A274"/>
    <mergeCell ref="A275:A280"/>
    <mergeCell ref="A281:A286"/>
    <mergeCell ref="A287:A292"/>
    <mergeCell ref="A394:A398"/>
    <mergeCell ref="A393:F393"/>
    <mergeCell ref="A368:A372"/>
    <mergeCell ref="A373:A377"/>
    <mergeCell ref="A378:A382"/>
    <mergeCell ref="A383:A387"/>
    <mergeCell ref="A388:A392"/>
    <mergeCell ref="A250:A254"/>
    <mergeCell ref="A219:F219"/>
    <mergeCell ref="A255:F255"/>
    <mergeCell ref="A256:A261"/>
    <mergeCell ref="A367:F367"/>
    <mergeCell ref="A225:A229"/>
    <mergeCell ref="A230:A234"/>
    <mergeCell ref="A235:A239"/>
    <mergeCell ref="A240:A244"/>
    <mergeCell ref="A245:A249"/>
    <mergeCell ref="A220:A224"/>
    <mergeCell ref="A355:A360"/>
    <mergeCell ref="A361:A366"/>
    <mergeCell ref="A262:F262"/>
    <mergeCell ref="A305:F305"/>
    <mergeCell ref="A348:F348"/>
    <mergeCell ref="A324:A329"/>
    <mergeCell ref="A330:A335"/>
    <mergeCell ref="A336:A341"/>
    <mergeCell ref="A342:A347"/>
    <mergeCell ref="A349:A354"/>
    <mergeCell ref="A293:A298"/>
    <mergeCell ref="A299:A304"/>
    <mergeCell ref="A306:A311"/>
    <mergeCell ref="A194:A198"/>
    <mergeCell ref="A199:A203"/>
    <mergeCell ref="A204:A208"/>
    <mergeCell ref="A209:A213"/>
    <mergeCell ref="A214:A218"/>
    <mergeCell ref="A157:A162"/>
    <mergeCell ref="A175:F175"/>
    <mergeCell ref="A188:F188"/>
    <mergeCell ref="A189:A193"/>
    <mergeCell ref="A151:A156"/>
    <mergeCell ref="A163:A168"/>
    <mergeCell ref="A169:A174"/>
    <mergeCell ref="A176:A181"/>
    <mergeCell ref="A182:A187"/>
    <mergeCell ref="A94:A99"/>
    <mergeCell ref="A131:F131"/>
    <mergeCell ref="A138:A143"/>
    <mergeCell ref="A144:A149"/>
    <mergeCell ref="A150:F150"/>
    <mergeCell ref="A125:A130"/>
    <mergeCell ref="A132:A137"/>
    <mergeCell ref="A100:F100"/>
    <mergeCell ref="A101:A106"/>
    <mergeCell ref="A107:A112"/>
    <mergeCell ref="A113:A118"/>
    <mergeCell ref="A119:A124"/>
    <mergeCell ref="A1:F1"/>
    <mergeCell ref="A2:F2"/>
    <mergeCell ref="C4:D4"/>
    <mergeCell ref="E4:F4"/>
    <mergeCell ref="A88:A93"/>
    <mergeCell ref="A5:F5"/>
    <mergeCell ref="A6:A11"/>
    <mergeCell ref="A12:A17"/>
    <mergeCell ref="A18:A23"/>
    <mergeCell ref="A24:A29"/>
    <mergeCell ref="A87:F87"/>
    <mergeCell ref="A30:F30"/>
    <mergeCell ref="A31:A36"/>
    <mergeCell ref="A37:A42"/>
    <mergeCell ref="A44:A49"/>
    <mergeCell ref="A50:A55"/>
    <mergeCell ref="A75:A80"/>
    <mergeCell ref="A81:A86"/>
    <mergeCell ref="A56:A61"/>
    <mergeCell ref="A43:F43"/>
    <mergeCell ref="A62:F62"/>
    <mergeCell ref="A63:A68"/>
    <mergeCell ref="A69:A74"/>
  </mergeCells>
  <conditionalFormatting sqref="A803:B823">
    <cfRule type="containsText" priority="2" dxfId="0" operator="containsText" text="Total">
      <formula>NOT(ISERROR(SEARCH("Total",Frequencies!A803)))</formula>
    </cfRule>
  </conditionalFormatting>
  <conditionalFormatting sqref="A798:B802">
    <cfRule type="containsText" priority="1" dxfId="0" operator="containsText" text="Total">
      <formula>NOT(ISERROR(SEARCH("Total",Frequencies!A798)))</formula>
    </cfRule>
  </conditionalFormatting>
  <printOptions/>
  <pageMargins left="0.25" right="0.25" top="0.5" bottom="0.75" header="0.3" footer="0.3"/>
  <pageSetup orientation="portrait"/>
  <headerFooter alignWithMargins="0">
    <oddFooter>&amp;L&amp;8HEDS Senior Survey&amp;R&amp;8Page &amp;P of &amp;N</oddFooter>
  </headerFooter>
  <rowBreaks count="15" manualBreakCount="15">
    <brk id="42" max="255" man="1"/>
    <brk id="174" max="255" man="1"/>
    <brk id="218" max="255" man="1"/>
    <brk id="261" max="255" man="1"/>
    <brk id="304" max="255" man="1"/>
    <brk id="347" max="255" man="1"/>
    <brk id="434" max="255" man="1"/>
    <brk id="469" max="255" man="1"/>
    <brk id="510" max="255" man="1"/>
    <brk id="551" max="255" man="1"/>
    <brk id="592" max="255" man="1"/>
    <brk id="633" max="255" man="1"/>
    <brk id="675" max="255" man="1"/>
    <brk id="709" max="255" man="1"/>
    <brk id="78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Wabash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Spirrison</dc:creator>
  <cp:keywords/>
  <dc:description/>
  <cp:lastModifiedBy>Megan Metz</cp:lastModifiedBy>
  <cp:lastPrinted>2013-07-23T16:52:31Z</cp:lastPrinted>
  <dcterms:created xsi:type="dcterms:W3CDTF">2013-04-03T14:14:45Z</dcterms:created>
  <dcterms:modified xsi:type="dcterms:W3CDTF">2014-12-10T17:21:22Z</dcterms:modified>
  <cp:category/>
  <cp:version/>
  <cp:contentType/>
  <cp:contentStatus/>
</cp:coreProperties>
</file>