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600" windowHeight="12300" tabRatio="500" activeTab="0"/>
  </bookViews>
  <sheets>
    <sheet name="General Info" sheetId="1" r:id="rId1"/>
    <sheet name="Participating Institutions" sheetId="2" r:id="rId2"/>
    <sheet name="Frequencies" sheetId="3" r:id="rId3"/>
  </sheets>
  <externalReferences>
    <externalReference r:id="rId6"/>
    <externalReference r:id="rId7"/>
  </externalReferences>
  <definedNames>
    <definedName name="BaseInstitution">'[1]Select 9 Peers'!$B$2</definedName>
    <definedName name="Comparison">'[2]Participating Institutions'!#REF!</definedName>
    <definedName name="Peer">'[2]Participating Institutions'!#REF!</definedName>
    <definedName name="_xlnm.Print_Area" localSheetId="2">'Frequencies'!$A$1:$F$1082</definedName>
    <definedName name="_xlnm.Print_Area" localSheetId="0">'General Info'!$A$1:$I$8</definedName>
    <definedName name="_xlnm.Print_Titles" localSheetId="2">'Frequencies'!$1:$2</definedName>
    <definedName name="StatementofUnderstandings">#REF!</definedName>
  </definedNames>
  <calcPr fullCalcOnLoad="1"/>
</workbook>
</file>

<file path=xl/sharedStrings.xml><?xml version="1.0" encoding="utf-8"?>
<sst xmlns="http://schemas.openxmlformats.org/spreadsheetml/2006/main" count="1268" uniqueCount="386">
  <si>
    <t>Strongly disagree</t>
  </si>
  <si>
    <t>Disagree</t>
  </si>
  <si>
    <t>Neither agree nor disagree</t>
  </si>
  <si>
    <t>Agree</t>
  </si>
  <si>
    <t>Strongly agree</t>
  </si>
  <si>
    <t>Total</t>
  </si>
  <si>
    <t>Never</t>
  </si>
  <si>
    <t>Rarely</t>
  </si>
  <si>
    <t>Sometimes</t>
  </si>
  <si>
    <t>Often</t>
  </si>
  <si>
    <t>Very often</t>
  </si>
  <si>
    <t>Some</t>
  </si>
  <si>
    <t>Quite a bit</t>
  </si>
  <si>
    <t>Very much</t>
  </si>
  <si>
    <t>Did not participate</t>
  </si>
  <si>
    <t>Very little</t>
  </si>
  <si>
    <t>Very dissatisfied</t>
  </si>
  <si>
    <t>Dissatisfied</t>
  </si>
  <si>
    <t>Neither satisfied nor dissatisfied</t>
  </si>
  <si>
    <t>Satisfied</t>
  </si>
  <si>
    <t>Very satisfied</t>
  </si>
  <si>
    <t>Definitely not</t>
  </si>
  <si>
    <t>Probably not</t>
  </si>
  <si>
    <t>Not sure</t>
  </si>
  <si>
    <t>Probably</t>
  </si>
  <si>
    <t>Definitely</t>
  </si>
  <si>
    <t>Employment or internship, full-time paid</t>
  </si>
  <si>
    <t>Employment or internship, part-time paid</t>
  </si>
  <si>
    <t>Additional undergraduate course work</t>
  </si>
  <si>
    <t>Military service</t>
  </si>
  <si>
    <t>Starting or raising a family</t>
  </si>
  <si>
    <t>Traveling</t>
  </si>
  <si>
    <t>Undecided</t>
  </si>
  <si>
    <t>Accepted a position</t>
  </si>
  <si>
    <t>Offered a position and refused; still searching for preferred position</t>
  </si>
  <si>
    <t>Considering one or more specific offers</t>
  </si>
  <si>
    <t>Currently searching for a position or waiting for an offer</t>
  </si>
  <si>
    <t>Will begin searching for a position after graduation</t>
  </si>
  <si>
    <t>Law Degree (JD or LLB)</t>
  </si>
  <si>
    <t>Medical Degree (e.g., MD, DO, DDS, DVM, PharmD)</t>
  </si>
  <si>
    <t>PhD</t>
  </si>
  <si>
    <t>Other Doctoral Degree (e.g., EdD, PsyD, DBA)</t>
  </si>
  <si>
    <t>Accepted and deferring enrollment until later</t>
  </si>
  <si>
    <t>Will be applying this coming fall</t>
  </si>
  <si>
    <t>Not applying this fall, but might apply at a future date</t>
  </si>
  <si>
    <t>No plans to apply to school now or in the future</t>
  </si>
  <si>
    <t>Other</t>
  </si>
  <si>
    <t>Architect</t>
  </si>
  <si>
    <t>Artist</t>
  </si>
  <si>
    <t>Gallery worker</t>
  </si>
  <si>
    <t>Graphic designer</t>
  </si>
  <si>
    <t>Interior designer</t>
  </si>
  <si>
    <t>Museum curator</t>
  </si>
  <si>
    <t>Music/film industry</t>
  </si>
  <si>
    <t>Photographer</t>
  </si>
  <si>
    <t>Broadcasting</t>
  </si>
  <si>
    <t>Editor</t>
  </si>
  <si>
    <t>Journalist</t>
  </si>
  <si>
    <t>Media production</t>
  </si>
  <si>
    <t>Public relations</t>
  </si>
  <si>
    <t>Publisher</t>
  </si>
  <si>
    <t>Writer</t>
  </si>
  <si>
    <t>Clergy</t>
  </si>
  <si>
    <t>Community organizer</t>
  </si>
  <si>
    <t>Philanthropy or nonprofit worker</t>
  </si>
  <si>
    <t>Social activist</t>
  </si>
  <si>
    <t>Social work</t>
  </si>
  <si>
    <t>Librarian or archivist</t>
  </si>
  <si>
    <t>Preschool-secondary administration</t>
  </si>
  <si>
    <t>Preschool-secondary teacher</t>
  </si>
  <si>
    <t>Postsecondary administration/staff</t>
  </si>
  <si>
    <t>Postsecondary teacher or researcher</t>
  </si>
  <si>
    <t>School counselor</t>
  </si>
  <si>
    <t>Clinical psychology/psychiatry</t>
  </si>
  <si>
    <t>Dentist</t>
  </si>
  <si>
    <t>Dietician</t>
  </si>
  <si>
    <t>Nurse</t>
  </si>
  <si>
    <t>Optometrist</t>
  </si>
  <si>
    <t>Pharmacist</t>
  </si>
  <si>
    <t>Physical/occupational/speech therapy</t>
  </si>
  <si>
    <t>Physician</t>
  </si>
  <si>
    <t>Veterinarian</t>
  </si>
  <si>
    <t>Diplomat</t>
  </si>
  <si>
    <t>Foreign service</t>
  </si>
  <si>
    <t>Government worker</t>
  </si>
  <si>
    <t>International relations</t>
  </si>
  <si>
    <t>Judge</t>
  </si>
  <si>
    <t>Lawyer</t>
  </si>
  <si>
    <t>Other legal services</t>
  </si>
  <si>
    <t>Politics</t>
  </si>
  <si>
    <t>Accounting</t>
  </si>
  <si>
    <t>Actuary</t>
  </si>
  <si>
    <t>Advertising</t>
  </si>
  <si>
    <t>Executive</t>
  </si>
  <si>
    <t>Finance</t>
  </si>
  <si>
    <t>Human resources</t>
  </si>
  <si>
    <t>Insurance</t>
  </si>
  <si>
    <t>Management</t>
  </si>
  <si>
    <t>Real estate</t>
  </si>
  <si>
    <t>Recruiting</t>
  </si>
  <si>
    <t>Retail services</t>
  </si>
  <si>
    <t>Sales</t>
  </si>
  <si>
    <t>Agricultural worker</t>
  </si>
  <si>
    <t>Conservationist</t>
  </si>
  <si>
    <t>Environmental scientist</t>
  </si>
  <si>
    <t>Law enforcement officer</t>
  </si>
  <si>
    <t>Military occupations</t>
  </si>
  <si>
    <t>Computer programmer/analyst</t>
  </si>
  <si>
    <t>Engineer</t>
  </si>
  <si>
    <t>Information systems</t>
  </si>
  <si>
    <t>Lab technician</t>
  </si>
  <si>
    <t>Scientific researcher</t>
  </si>
  <si>
    <t>Chef</t>
  </si>
  <si>
    <t>Food service industry</t>
  </si>
  <si>
    <t>Hospitality</t>
  </si>
  <si>
    <t>Sports and recreation</t>
  </si>
  <si>
    <t>Travel/tourism</t>
  </si>
  <si>
    <t>No loans</t>
  </si>
  <si>
    <t>Less than $5,000</t>
  </si>
  <si>
    <t>$100,000 or more</t>
  </si>
  <si>
    <t>I borrowed money to finance my undergraduate education, but I don't know how much.</t>
  </si>
  <si>
    <t>All</t>
  </si>
  <si>
    <t>Most</t>
  </si>
  <si>
    <t>About half</t>
  </si>
  <si>
    <t>Some, but less than half</t>
  </si>
  <si>
    <t>None</t>
  </si>
  <si>
    <t>Unsure</t>
  </si>
  <si>
    <t>All Other Seniors</t>
  </si>
  <si>
    <t>Genuinely interested in students.</t>
  </si>
  <si>
    <t>Interested in helping students grow in more than just academic areas.</t>
  </si>
  <si>
    <t>Good at providing prompt and useful feedback.</t>
  </si>
  <si>
    <t>Willing to spend time outside of class to discuss issues of interest and importance to students.</t>
  </si>
  <si>
    <t xml:space="preserve">Q2. Below are statements about your contact and interactions with faculty at this institution. Please indicate the extent to which you agree or disagree with each.
</t>
  </si>
  <si>
    <t>I developed a close, personal relationship with at least one faculty member.</t>
  </si>
  <si>
    <t>My nonclassroom interactions with faculty have had a positive influence on my personal growth, values, and attitudes.</t>
  </si>
  <si>
    <t>My nonclassroom interactions with faculty have had a positive influence on my intellectual growth and interest in ideas.</t>
  </si>
  <si>
    <t>My nonclassroom interactions with faculty have had a positive influence on my career goals and aspirations.</t>
  </si>
  <si>
    <t>I am satisfied with the opportunities to meet and interact informally with faculty members.</t>
  </si>
  <si>
    <t xml:space="preserve">Q2 (cont'd). Below are statements about your contact and interactions with faculty at this institution. Please indicate the extent to which you agree or disagree with each.
</t>
  </si>
  <si>
    <t>Faculty posed challenging ideas in class.</t>
  </si>
  <si>
    <t>Faculty asked me to show how a particular course concept could be applied to an actual problem or situation.</t>
  </si>
  <si>
    <t>Faculty asked me to point out any fallacies in ideas, principles, or points of view presented in the course.</t>
  </si>
  <si>
    <t>Faculty asked me to argue for or against a particular point of view.</t>
  </si>
  <si>
    <t>Faculty challenged my ideas in class.</t>
  </si>
  <si>
    <t xml:space="preserve">Q3. Below are statements about experiences you may have had in your classes at this institution. About how often have you experienced each?
</t>
  </si>
  <si>
    <t xml:space="preserve">Q3 (cont'd). Below are statements about experiences you may have had in your classes at this institution. About how often have you experienced each?
</t>
  </si>
  <si>
    <t>Students challenged each other’s ideas in class.</t>
  </si>
  <si>
    <t>Q4. Below are descriptions of the types of exams or assignments you may have had in your classes at this institution. About how often have you undertaken each?</t>
  </si>
  <si>
    <t>Wrote essays.</t>
  </si>
  <si>
    <t>Used course content to address a problem not presented in the course.</t>
  </si>
  <si>
    <t>Compared or contrasted topics or ideas from a course.</t>
  </si>
  <si>
    <t>Pointed out the strengths and weaknesses of a particular argument or point of view.</t>
  </si>
  <si>
    <t>Q4 (cont'd). Below are descriptions of the types of exams or assignments you may have had in your classes at this institution. About how often have you undertaken each?</t>
  </si>
  <si>
    <t>Argued for or against a particular point of view and defended my argument.</t>
  </si>
  <si>
    <t>Connected what I learned in multiple courses.</t>
  </si>
  <si>
    <t>Q5. How often have you had the following experiences at this institution?</t>
  </si>
  <si>
    <t>Had discussions about intergroup relations with students differing from you in race, national origin, values, religion, or political views.</t>
  </si>
  <si>
    <t>Had serious discussions with other students about different lifestyles and customs.</t>
  </si>
  <si>
    <t>Attended a debate or lecture on a current political/social issue.</t>
  </si>
  <si>
    <t>Participated in a diversity or cultural awareness workshop.</t>
  </si>
  <si>
    <t>Q5 (cont'd). How often have you had the following experiences at this institution?</t>
  </si>
  <si>
    <t xml:space="preserve">Q6. To what extent has your experience at this institution contributed to your knowledge, skills, and personal development in the following areas? </t>
  </si>
  <si>
    <t xml:space="preserve">Q6 (cont'd). To what extent has your experience at this institution contributed to your knowledge, skills, and personal development in the following areas? </t>
  </si>
  <si>
    <t>Student or campus government</t>
  </si>
  <si>
    <t>Intercollegiate athletics</t>
  </si>
  <si>
    <t>Intramural or club sports</t>
  </si>
  <si>
    <t>Student publications</t>
  </si>
  <si>
    <t>Performing arts/music</t>
  </si>
  <si>
    <t>Political organizations or clubs</t>
  </si>
  <si>
    <t>Community service</t>
  </si>
  <si>
    <t>Sorority/Fraternity</t>
  </si>
  <si>
    <t>Religious groups</t>
  </si>
  <si>
    <t>Internships (paid or unpaid)</t>
  </si>
  <si>
    <t>Service organizations (on or off campus)</t>
  </si>
  <si>
    <t>Multicultural student groups</t>
  </si>
  <si>
    <t>Work with faculty on research</t>
  </si>
  <si>
    <t>Study abroad</t>
  </si>
  <si>
    <t>On-campus employment</t>
  </si>
  <si>
    <t>Off-campus employment</t>
  </si>
  <si>
    <t>Independent study</t>
  </si>
  <si>
    <t>Other: (fill in)</t>
  </si>
  <si>
    <t>Q7 (cont'd). To what extent has your experience at this institution with each of the following contributed to your learning and personal development?</t>
  </si>
  <si>
    <t>Q9. Overall, to what extent have your experiences at this institution prepared you for the following activities?</t>
  </si>
  <si>
    <t>Graduate or professional school</t>
  </si>
  <si>
    <t>Social and civic involvement</t>
  </si>
  <si>
    <t>Interpersonal relationships and family living</t>
  </si>
  <si>
    <t>Responsibilities of post-undergraduate life (e.g., managing finances, maintaining health, creating a home, etc.)</t>
  </si>
  <si>
    <t>Continued learning on my own or outside of a degree program (e.g., learning a new language, professional certification, learning a craft)</t>
  </si>
  <si>
    <t>Q9 (cont'd). Overall, to what extent have your experiences at this institution prepared you for the following activities?</t>
  </si>
  <si>
    <t>Q10. Overall, how satisfied have you been with your undergraduate education?</t>
  </si>
  <si>
    <t>Q11. If you had it to do all over again, would you choose to attend this institution?</t>
  </si>
  <si>
    <t>Relates to my undergraduate major</t>
  </si>
  <si>
    <t>Uses skills I gained as an undergraduate</t>
  </si>
  <si>
    <t>Is related to my desired career path</t>
  </si>
  <si>
    <t>Is work I find meaningful</t>
  </si>
  <si>
    <t>Allows me to continue to grow and learn</t>
  </si>
  <si>
    <t>Pays enough to support my desired lifestyle</t>
  </si>
  <si>
    <t>Pays health insurance benefits</t>
  </si>
  <si>
    <t>Location</t>
  </si>
  <si>
    <t>Q14. Please indicate ALL OTHER activities that you plan to be doing this fall.</t>
  </si>
  <si>
    <t>Master's Degree in Arts and Sciences (e.g., MA, MS, MFA)</t>
  </si>
  <si>
    <t>Master's of Business Administration (MBA)</t>
  </si>
  <si>
    <t>Other Master's degree (e.g., MSW, MSE, MSN, MAT, MPA)</t>
  </si>
  <si>
    <t>Q19. What career did you plan/hope to pursue when you entered college?</t>
  </si>
  <si>
    <t>Art, Design, and Entertainment Area</t>
  </si>
  <si>
    <t>Communications and Media Area</t>
  </si>
  <si>
    <t>Community and Social Service Area</t>
  </si>
  <si>
    <t>Q19 (cont'd). What career did you plan/hope to pursue when you entered college?</t>
  </si>
  <si>
    <t>Health Care Area</t>
  </si>
  <si>
    <t>Public Policy</t>
  </si>
  <si>
    <t>Law and Government Area</t>
  </si>
  <si>
    <t>Management, Business, and Financial Area</t>
  </si>
  <si>
    <t>Natural Resources Area</t>
  </si>
  <si>
    <t>Protection Services Area</t>
  </si>
  <si>
    <t>Science, Technology, and Engineering Area</t>
  </si>
  <si>
    <t>Service and Recreational Area</t>
  </si>
  <si>
    <t>Q21.What is the long-term career you have in mind?</t>
  </si>
  <si>
    <t>Q21 (cont'd).What is the long-term career you have in mind?</t>
  </si>
  <si>
    <t>$5,000-$9,999</t>
  </si>
  <si>
    <t>$10,000-$14,999</t>
  </si>
  <si>
    <t>$15,000-$19,999</t>
  </si>
  <si>
    <t>$20,000-$29,999</t>
  </si>
  <si>
    <t>$30,000-$39,999</t>
  </si>
  <si>
    <t>$40,000-$49,999</t>
  </si>
  <si>
    <t>$50,000-$59,999</t>
  </si>
  <si>
    <t>$60,000-$69,999</t>
  </si>
  <si>
    <t>$70,000-$79,999</t>
  </si>
  <si>
    <t>$80,000-$89,999</t>
  </si>
  <si>
    <t>$90,000-$99,999</t>
  </si>
  <si>
    <t xml:space="preserve">Q22. What is the total amount that you and your family have borrowed to finance your undergraduate education?
</t>
  </si>
  <si>
    <t xml:space="preserve">Q22 (cont'd). What is the total amount that you and your family have borrowed to finance your undergraduate education?
</t>
  </si>
  <si>
    <t>Biological Sciences (e.g., Biology, Biochemistry, Environmental Science, Neuroscience/Biopsychology</t>
  </si>
  <si>
    <t>Business and Management (e.g., Accounting, Business Administration, Finance, Marketing)</t>
  </si>
  <si>
    <t>Communications (e.g., Journalism, Mass Communication, Speech, Speech Pathology)</t>
  </si>
  <si>
    <t>Education (e.g., Elementary Education, Secondary Education, Special Education)</t>
  </si>
  <si>
    <t>Engineering (e.g., Chemical Engineering, Civil Engineering, Electrical Engineering, Mechanical Engineering)</t>
  </si>
  <si>
    <t>Health Sciences (e.g., Exercise Science, Nursing, Pharmacy, Public Health)</t>
  </si>
  <si>
    <t>Humanities (e.g., Classics, English, Modern Languages &amp; Literature, Philosophy)</t>
  </si>
  <si>
    <t>Physical Sciences, Mathematics, and Computer Science (e.g., Astronomy, Chemistry, Earth Sciences, Physics)</t>
  </si>
  <si>
    <t>Social Sciences (e.g., Anthropology, Economics, Political Science, Psychology, Sociology)</t>
  </si>
  <si>
    <t xml:space="preserve">Q25. What is the highest level of education completed by either of your parents or the person/people who raised you?
</t>
  </si>
  <si>
    <t>Did not complete high school</t>
  </si>
  <si>
    <t>High school diploma</t>
  </si>
  <si>
    <t>Postsecondary school other than college</t>
  </si>
  <si>
    <t>Some college or associate's degree</t>
  </si>
  <si>
    <t>Bachelor's degree</t>
  </si>
  <si>
    <t>Graduate school</t>
  </si>
  <si>
    <t>Do not know</t>
  </si>
  <si>
    <t xml:space="preserve">Q26. What is your gender?
</t>
  </si>
  <si>
    <t>Male</t>
  </si>
  <si>
    <t>Female</t>
  </si>
  <si>
    <t>Institution</t>
  </si>
  <si>
    <t>Response rate</t>
  </si>
  <si>
    <t>Colgate University</t>
  </si>
  <si>
    <t>Gettysburg College</t>
  </si>
  <si>
    <t>Oglethorpe University</t>
  </si>
  <si>
    <t>Wagner College</t>
  </si>
  <si>
    <t>Supplemental Satisfaction Questions</t>
  </si>
  <si>
    <t>First year advising</t>
  </si>
  <si>
    <t>Major advising</t>
  </si>
  <si>
    <t>Faculty availability outside of class</t>
  </si>
  <si>
    <t>Student interaction with faculty</t>
  </si>
  <si>
    <t>Availability of courses</t>
  </si>
  <si>
    <t>Not relevant</t>
  </si>
  <si>
    <t>Generally dissatisfied</t>
  </si>
  <si>
    <t>Generally satisfied</t>
  </si>
  <si>
    <t>Internships or study off-campus or abroad</t>
  </si>
  <si>
    <t>Tutorial help or other academic assistance</t>
  </si>
  <si>
    <t>Humanities and Arts</t>
  </si>
  <si>
    <t>Science and Math</t>
  </si>
  <si>
    <t>Social Sciences</t>
  </si>
  <si>
    <t>Engineering</t>
  </si>
  <si>
    <t>Business</t>
  </si>
  <si>
    <t>Classroom/Laboratory Facilities</t>
  </si>
  <si>
    <t>Computer Facilities and Resources</t>
  </si>
  <si>
    <t>Computer Services and Support</t>
  </si>
  <si>
    <t>Library Facilities and Resources</t>
  </si>
  <si>
    <t>Library Services</t>
  </si>
  <si>
    <t>Career Services</t>
  </si>
  <si>
    <t>Counseling Services</t>
  </si>
  <si>
    <t>Financial Aid Office</t>
  </si>
  <si>
    <t>Financial Aid Package</t>
  </si>
  <si>
    <t>Food Services</t>
  </si>
  <si>
    <t>Student Center/Union Facilities</t>
  </si>
  <si>
    <t>Student Center/Union Programs</t>
  </si>
  <si>
    <t>Student Health Services</t>
  </si>
  <si>
    <t>Student Housing</t>
  </si>
  <si>
    <t>Student Financial Services (Student Accounts, etc.)</t>
  </si>
  <si>
    <t>Recreation/Athletics Programs</t>
  </si>
  <si>
    <t>Recreation/Athletics Facilities</t>
  </si>
  <si>
    <t>Registrar's Office</t>
  </si>
  <si>
    <t>Student voice in policies</t>
  </si>
  <si>
    <t>Student government</t>
  </si>
  <si>
    <t>Social life on campus</t>
  </si>
  <si>
    <t>Cultural and fine arts programming</t>
  </si>
  <si>
    <t>Lectures and speakers</t>
  </si>
  <si>
    <t>Religious/spiritual life</t>
  </si>
  <si>
    <t>Campus safety</t>
  </si>
  <si>
    <t>Ethnic/racial diversity</t>
  </si>
  <si>
    <t>Climate for minority students on campus</t>
  </si>
  <si>
    <t>Sense of community on campus</t>
  </si>
  <si>
    <t>Career</t>
  </si>
  <si>
    <t>Q13. Please indicate the ONE activity that you consider your PRIMARY plan for this fall.</t>
  </si>
  <si>
    <t>Undecided (Career area)</t>
  </si>
  <si>
    <t>Union College (NY)</t>
  </si>
  <si>
    <t>Added supplemental satisfaction questions?</t>
  </si>
  <si>
    <t>Yes</t>
  </si>
  <si>
    <t>No</t>
  </si>
  <si>
    <t>Asian</t>
  </si>
  <si>
    <t>Black or African American</t>
  </si>
  <si>
    <t>Native Hawaiian or other Pacific Islander</t>
  </si>
  <si>
    <t>White</t>
  </si>
  <si>
    <t>Hispanic/Latino</t>
  </si>
  <si>
    <t>Non-US citizen</t>
  </si>
  <si>
    <t>Two or more races</t>
  </si>
  <si>
    <t>Unknown</t>
  </si>
  <si>
    <t xml:space="preserve">Race/ethnicity calculated by HEDS
</t>
  </si>
  <si>
    <t xml:space="preserve">Q27. What is your US citizenship status?
</t>
  </si>
  <si>
    <t xml:space="preserve">Q28. Are you Hispanic or Latino/a?
</t>
  </si>
  <si>
    <t>Participating institutions and number of responses</t>
  </si>
  <si>
    <t># of Valid Responses</t>
  </si>
  <si>
    <r>
      <rPr>
        <b/>
        <sz val="11"/>
        <color indexed="8"/>
        <rFont val="Calibri"/>
        <family val="2"/>
      </rPr>
      <t xml:space="preserve">Careful reading: </t>
    </r>
    <r>
      <rPr>
        <sz val="11"/>
        <color indexed="8"/>
        <rFont val="Calibri"/>
        <family val="2"/>
      </rPr>
      <t>Comprehension and analysis of written texts within and across genres.</t>
    </r>
  </si>
  <si>
    <r>
      <rPr>
        <b/>
        <sz val="11"/>
        <color indexed="8"/>
        <rFont val="Calibri"/>
        <family val="2"/>
      </rPr>
      <t>Critical thinking</t>
    </r>
    <r>
      <rPr>
        <sz val="11"/>
        <color indexed="8"/>
        <rFont val="Calibri"/>
        <family val="2"/>
      </rPr>
      <t>: Examination of ideas, evidence, and assumptions before accepting or formulating a conclusion.</t>
    </r>
  </si>
  <si>
    <r>
      <rPr>
        <b/>
        <sz val="11"/>
        <color indexed="8"/>
        <rFont val="Calibri"/>
        <family val="2"/>
      </rPr>
      <t>Creative thinking:</t>
    </r>
    <r>
      <rPr>
        <sz val="11"/>
        <color indexed="8"/>
        <rFont val="Calibri"/>
        <family val="2"/>
      </rPr>
      <t xml:space="preserve"> Developing or combining ideas, images, or expertise in innovative ways. </t>
    </r>
  </si>
  <si>
    <r>
      <rPr>
        <b/>
        <sz val="11"/>
        <color indexed="8"/>
        <rFont val="Calibri"/>
        <family val="2"/>
      </rPr>
      <t xml:space="preserve">Information literacy: </t>
    </r>
    <r>
      <rPr>
        <sz val="11"/>
        <color indexed="8"/>
        <rFont val="Calibri"/>
        <family val="2"/>
      </rPr>
      <t>Locating, evaluating, and using information effectively and responsibly for a particular purpose.</t>
    </r>
  </si>
  <si>
    <r>
      <rPr>
        <b/>
        <sz val="11"/>
        <color indexed="8"/>
        <rFont val="Calibri"/>
        <family val="2"/>
      </rPr>
      <t>Quantitative literacy:</t>
    </r>
    <r>
      <rPr>
        <sz val="11"/>
        <color indexed="8"/>
        <rFont val="Calibri"/>
        <family val="2"/>
      </rPr>
      <t xml:space="preserve"> Seeking, understanding, and using quantitative information appropriately to solve problems or make arguments.</t>
    </r>
  </si>
  <si>
    <r>
      <rPr>
        <b/>
        <sz val="11"/>
        <color indexed="8"/>
        <rFont val="Calibri"/>
        <family val="2"/>
      </rPr>
      <t xml:space="preserve">Effective writing: </t>
    </r>
    <r>
      <rPr>
        <sz val="11"/>
        <color indexed="8"/>
        <rFont val="Calibri"/>
        <family val="2"/>
      </rPr>
      <t>Conveying accurate and compelling content in clear, expressive, and audience-appropriate prose.</t>
    </r>
  </si>
  <si>
    <r>
      <rPr>
        <b/>
        <sz val="11"/>
        <color indexed="8"/>
        <rFont val="Calibri"/>
        <family val="2"/>
      </rPr>
      <t xml:space="preserve">Effective speaking: </t>
    </r>
    <r>
      <rPr>
        <sz val="11"/>
        <color indexed="8"/>
        <rFont val="Calibri"/>
        <family val="2"/>
      </rPr>
      <t>Conveying accurate and compelling content in clear, expressive, and audience-appropriate oral presentations.</t>
    </r>
  </si>
  <si>
    <r>
      <rPr>
        <b/>
        <sz val="11"/>
        <color indexed="8"/>
        <rFont val="Calibri"/>
        <family val="2"/>
      </rPr>
      <t xml:space="preserve">Teamwork: </t>
    </r>
    <r>
      <rPr>
        <sz val="11"/>
        <color indexed="8"/>
        <rFont val="Calibri"/>
        <family val="2"/>
      </rPr>
      <t>Contributing to a team, facilitating the work of team members, and fostering a constructive team climate.</t>
    </r>
  </si>
  <si>
    <r>
      <rPr>
        <b/>
        <sz val="11"/>
        <color indexed="8"/>
        <rFont val="Calibri"/>
        <family val="2"/>
      </rPr>
      <t xml:space="preserve">Problem solving: </t>
    </r>
    <r>
      <rPr>
        <sz val="11"/>
        <color indexed="8"/>
        <rFont val="Calibri"/>
        <family val="2"/>
      </rPr>
      <t>Designing, evaluating, and implementing a strategy to answer questions or achieve a goal.</t>
    </r>
  </si>
  <si>
    <r>
      <rPr>
        <b/>
        <sz val="11"/>
        <color indexed="8"/>
        <rFont val="Calibri"/>
        <family val="2"/>
      </rPr>
      <t xml:space="preserve">Civic engagement: </t>
    </r>
    <r>
      <rPr>
        <sz val="11"/>
        <color indexed="8"/>
        <rFont val="Calibri"/>
        <family val="2"/>
      </rPr>
      <t xml:space="preserve">Promoting the quality of life in a community, through both political and nonpolitical processes. </t>
    </r>
    <r>
      <rPr>
        <b/>
        <sz val="11"/>
        <color indexed="8"/>
        <rFont val="Calibri"/>
        <family val="2"/>
      </rPr>
      <t xml:space="preserve"> </t>
    </r>
  </si>
  <si>
    <r>
      <rPr>
        <b/>
        <sz val="11"/>
        <color indexed="8"/>
        <rFont val="Calibri"/>
        <family val="2"/>
      </rPr>
      <t>Intercultural knowledge and competence:</t>
    </r>
    <r>
      <rPr>
        <sz val="11"/>
        <color indexed="8"/>
        <rFont val="Calibri"/>
        <family val="2"/>
      </rPr>
      <t xml:space="preserve"> Information, skills, and commitments that support effective and appropriate interactions in a variety of cultural contexts.</t>
    </r>
  </si>
  <si>
    <r>
      <rPr>
        <b/>
        <sz val="11"/>
        <color indexed="8"/>
        <rFont val="Calibri"/>
        <family val="2"/>
      </rPr>
      <t xml:space="preserve">Ethical reasoning: </t>
    </r>
    <r>
      <rPr>
        <sz val="11"/>
        <color indexed="8"/>
        <rFont val="Calibri"/>
        <family val="2"/>
      </rPr>
      <t>Recognizing ethical issues, examining different ethical perspectives, and considering the ramifications of alternative actions.</t>
    </r>
  </si>
  <si>
    <r>
      <rPr>
        <b/>
        <sz val="11"/>
        <color indexed="8"/>
        <rFont val="Calibri"/>
        <family val="2"/>
      </rPr>
      <t>Integrative thinking:</t>
    </r>
    <r>
      <rPr>
        <sz val="11"/>
        <color indexed="8"/>
        <rFont val="Calibri"/>
        <family val="2"/>
      </rPr>
      <t xml:space="preserve"> The habit of connecting ideas and experiences, and the ability to transfer learning to novel situations.</t>
    </r>
  </si>
  <si>
    <r>
      <t xml:space="preserve">How satisfied are you with the </t>
    </r>
    <r>
      <rPr>
        <b/>
        <i/>
        <sz val="11"/>
        <color indexed="8"/>
        <rFont val="Calibri"/>
        <family val="2"/>
      </rPr>
      <t>Quality of your Academic Experiences?</t>
    </r>
  </si>
  <si>
    <r>
      <rPr>
        <b/>
        <i/>
        <sz val="11"/>
        <color indexed="8"/>
        <rFont val="Calibri"/>
        <family val="2"/>
      </rPr>
      <t>(Cont'd)</t>
    </r>
    <r>
      <rPr>
        <b/>
        <sz val="11"/>
        <color indexed="8"/>
        <rFont val="Calibri"/>
        <family val="2"/>
      </rPr>
      <t xml:space="preserve"> How satisfied are you with the </t>
    </r>
    <r>
      <rPr>
        <b/>
        <i/>
        <sz val="11"/>
        <color indexed="8"/>
        <rFont val="Calibri"/>
        <family val="2"/>
      </rPr>
      <t>Quality of your Academic Experiences?</t>
    </r>
  </si>
  <si>
    <r>
      <t xml:space="preserve">How satisfied are you with the </t>
    </r>
    <r>
      <rPr>
        <b/>
        <i/>
        <sz val="11"/>
        <color indexed="8"/>
        <rFont val="Calibri"/>
        <family val="2"/>
      </rPr>
      <t>Quality of Course Instruction?</t>
    </r>
  </si>
  <si>
    <r>
      <t xml:space="preserve">How satisfied are you with the </t>
    </r>
    <r>
      <rPr>
        <b/>
        <i/>
        <sz val="11"/>
        <color indexed="8"/>
        <rFont val="Calibri"/>
        <family val="2"/>
      </rPr>
      <t>Quality of Campus Services and Facilities?</t>
    </r>
  </si>
  <si>
    <r>
      <t xml:space="preserve">How satisfied are you with the </t>
    </r>
    <r>
      <rPr>
        <b/>
        <i/>
        <sz val="11"/>
        <color indexed="8"/>
        <rFont val="Calibri"/>
        <family val="2"/>
      </rPr>
      <t>Quality of Campus Life?</t>
    </r>
  </si>
  <si>
    <t>Completed assignments or projects in which I solved problems.</t>
  </si>
  <si>
    <t>Made oral presentations.</t>
  </si>
  <si>
    <t>Had serious discussions with faculty or staff whose political, social, or religious opinions were different from your own.</t>
  </si>
  <si>
    <t>Had serious discussions with students whose political, social, or religious opinions were different from your own.</t>
  </si>
  <si>
    <t>Graduate or professional school, full-time</t>
  </si>
  <si>
    <t>Graduate or professional school, part-time</t>
  </si>
  <si>
    <t>Volunteer or national service (Peace Corps, Americorps, Teach for America, etc.)</t>
  </si>
  <si>
    <t>Other activity: (fill in)</t>
  </si>
  <si>
    <t>Master of Business Administration (MBA)</t>
  </si>
  <si>
    <t>Other degree or certificate: (fill in)</t>
  </si>
  <si>
    <t>Entertainer</t>
  </si>
  <si>
    <t>Other (Career area): (fill in)</t>
  </si>
  <si>
    <t xml:space="preserve">Q24. What is the field of study of your undergraduate major(s)? (Check all that apply)
</t>
  </si>
  <si>
    <t>Fine and Performing Arts (e.g., Architecture, Art, Dance, Music, Theatre)</t>
  </si>
  <si>
    <t>US citizen</t>
  </si>
  <si>
    <t>Fill in: (fill in)</t>
  </si>
  <si>
    <t>US permanent resident but not a US citizen</t>
  </si>
  <si>
    <t>Not a US citizen or permanent resident</t>
  </si>
  <si>
    <t xml:space="preserve">Q30. Do you plan to graduate at the end of the current academic term?
</t>
  </si>
  <si>
    <t>I am unsure</t>
  </si>
  <si>
    <r>
      <t xml:space="preserve">Q1. Below are statements about your views of your faculty’s interest in teaching and students. Please indicate the extent to which you agree or disagree with each. 
</t>
    </r>
    <r>
      <rPr>
        <b/>
        <i/>
        <sz val="11"/>
        <color indexed="8"/>
        <rFont val="Calibri"/>
        <family val="2"/>
      </rPr>
      <t>Most faculty with whom I have had contact at this institution were . . .</t>
    </r>
    <r>
      <rPr>
        <b/>
        <sz val="11"/>
        <color indexed="8"/>
        <rFont val="Calibri"/>
        <family val="2"/>
      </rPr>
      <t xml:space="preserve">
</t>
    </r>
  </si>
  <si>
    <r>
      <t xml:space="preserve">Q12. What are the most important qualities of your first job after graduation. (Choose up to 3)  
</t>
    </r>
    <r>
      <rPr>
        <i/>
        <sz val="11"/>
        <color indexed="8"/>
        <rFont val="Calibri"/>
        <family val="2"/>
      </rPr>
      <t>[The order of the list of descriptions in number 12 is randomized in the online version.]</t>
    </r>
    <r>
      <rPr>
        <b/>
        <sz val="11"/>
        <color indexed="8"/>
        <rFont val="Calibri"/>
        <family val="2"/>
      </rPr>
      <t xml:space="preserve">
</t>
    </r>
  </si>
  <si>
    <r>
      <t xml:space="preserve">Q16. Please indicate the one degree you plan to start working towards this fall in graduate or professional school.
</t>
    </r>
    <r>
      <rPr>
        <i/>
        <sz val="11"/>
        <color indexed="8"/>
        <rFont val="Calibri"/>
        <family val="2"/>
      </rPr>
      <t>[Shows only for those who chose "graduate or professional school, full-time or part-time" in questions 13 or 14].</t>
    </r>
  </si>
  <si>
    <r>
      <t xml:space="preserve">Q23. Approximately what proportion of your total loan amount are you personally responsible for paying?
</t>
    </r>
    <r>
      <rPr>
        <i/>
        <sz val="11"/>
        <color indexed="8"/>
        <rFont val="Calibri"/>
        <family val="2"/>
      </rPr>
      <t>[Not shown to respondents who choose "No loans" in question 22.]</t>
    </r>
    <r>
      <rPr>
        <b/>
        <sz val="11"/>
        <color indexed="8"/>
        <rFont val="Calibri"/>
        <family val="2"/>
      </rPr>
      <t xml:space="preserve">
</t>
    </r>
  </si>
  <si>
    <t>Dickinson College</t>
  </si>
  <si>
    <t xml:space="preserve">Holy Names University </t>
  </si>
  <si>
    <t>Lycoming College</t>
  </si>
  <si>
    <t>McDaniel College</t>
  </si>
  <si>
    <t>Reed College</t>
  </si>
  <si>
    <t>Ursinus College</t>
  </si>
  <si>
    <t>Whittier College</t>
  </si>
  <si>
    <r>
      <t xml:space="preserve">Q20 (cont'd). What is the first job you are pursuing directly upon graduation?
</t>
    </r>
    <r>
      <rPr>
        <i/>
        <sz val="11"/>
        <color indexed="8"/>
        <rFont val="Calibri"/>
        <family val="2"/>
      </rPr>
      <t>[Shows only for those who chose “employment, full-time or part-time” in question 13.]</t>
    </r>
  </si>
  <si>
    <r>
      <t xml:space="preserve">Q17. If you are planning to attend graduate or professional school at any point in the future, which of the following BEST describes your educational plans?
</t>
    </r>
    <r>
      <rPr>
        <i/>
        <sz val="11"/>
        <color indexed="8"/>
        <rFont val="Calibri"/>
        <family val="2"/>
      </rPr>
      <t>[Shows only for those who did NOT choose “graduate or professional school, full-time or part-time” in question 13 or 14].</t>
    </r>
  </si>
  <si>
    <r>
      <t xml:space="preserve">Q18. Which of the following graduate or professional degrees do you plan/hope to pursue at some point in the future?
</t>
    </r>
    <r>
      <rPr>
        <i/>
        <sz val="11"/>
        <color indexed="8"/>
        <rFont val="Calibri"/>
        <family val="2"/>
      </rPr>
      <t>[Shows only for those who saw question 17 and did NOT choose “no plans to apply to school now or in the future.”]</t>
    </r>
  </si>
  <si>
    <r>
      <t xml:space="preserve">Q20. What is the first job you are pursuing directly upon graduation?
</t>
    </r>
    <r>
      <rPr>
        <i/>
        <sz val="11"/>
        <color indexed="8"/>
        <rFont val="Calibri"/>
        <family val="2"/>
      </rPr>
      <t>[Shows only for those who chose “employment, full-time or part-time” in question 13.]</t>
    </r>
  </si>
  <si>
    <r>
      <t xml:space="preserve">Q15. Which of the following BEST describes the current state of your employment plans? Exclude search for summer-only employment.
</t>
    </r>
    <r>
      <rPr>
        <i/>
        <sz val="11"/>
        <color indexed="8"/>
        <rFont val="Calibri"/>
        <family val="2"/>
      </rPr>
      <t>[Shows only for those who chose “employment or internship, full-time or part-time” in question 13.]</t>
    </r>
  </si>
  <si>
    <t xml:space="preserve">Q7 (cont'd). To what extent has your experience at this institution with each of the following contributed to your learning and personal development? </t>
  </si>
  <si>
    <r>
      <t>Q7. To what extent has your experience at this institution with each of the following contributed to your learning and personal development?</t>
    </r>
    <r>
      <rPr>
        <i/>
        <sz val="11"/>
        <color indexed="8"/>
        <rFont val="Calibri"/>
        <family val="2"/>
      </rPr>
      <t xml:space="preserve"> [The order of the list of activities is randomized in the online version.]</t>
    </r>
  </si>
  <si>
    <t>Education and Library Area</t>
  </si>
  <si>
    <t>American Indian or Alaskan Native</t>
  </si>
  <si>
    <t xml:space="preserve">Q29. Please indicate which of the following categories identifies the race or races to which you belong. (Choose one or more)
</t>
  </si>
  <si>
    <r>
      <rPr>
        <b/>
        <i/>
        <sz val="11"/>
        <color indexed="8"/>
        <rFont val="Calibri"/>
        <family val="2"/>
      </rPr>
      <t>[Cont'd]</t>
    </r>
    <r>
      <rPr>
        <b/>
        <sz val="11"/>
        <color indexed="8"/>
        <rFont val="Calibri"/>
        <family val="2"/>
      </rPr>
      <t xml:space="preserve"> How satisfied are you with the </t>
    </r>
    <r>
      <rPr>
        <b/>
        <i/>
        <sz val="11"/>
        <color indexed="8"/>
        <rFont val="Calibri"/>
        <family val="2"/>
      </rPr>
      <t>Quality of Campus Services and Facilities?</t>
    </r>
  </si>
  <si>
    <t>HWS Seniors</t>
  </si>
  <si>
    <t xml:space="preserve">2014 HEDS Senior Survey </t>
  </si>
  <si>
    <t>2014 HEDS Senior Survey − Frequency Report</t>
  </si>
  <si>
    <t>Hobart and William Smith Colleges</t>
  </si>
  <si>
    <t>Hobart and William Smith Colleges Frequencies and Comparative Frequencies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</si>
</sst>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71">
    <font>
      <sz val="10"/>
      <color theme="1"/>
      <name val="Arial"/>
      <family val="2"/>
    </font>
    <font>
      <sz val="12"/>
      <color indexed="8"/>
      <name val="Calibri"/>
      <family val="2"/>
    </font>
    <font>
      <sz val="11"/>
      <color indexed="8"/>
      <name val="Calibri"/>
      <family val="2"/>
    </font>
    <font>
      <sz val="10"/>
      <color indexed="8"/>
      <name val="Arial"/>
      <family val="2"/>
    </font>
    <font>
      <u val="single"/>
      <sz val="10"/>
      <color indexed="12"/>
      <name val="Arial"/>
      <family val="2"/>
    </font>
    <font>
      <u val="single"/>
      <sz val="10"/>
      <color indexed="20"/>
      <name val="Arial"/>
      <family val="2"/>
    </font>
    <font>
      <b/>
      <sz val="12"/>
      <color indexed="8"/>
      <name val="Calibri"/>
      <family val="2"/>
    </font>
    <font>
      <sz val="10"/>
      <color indexed="8"/>
      <name val="Calibri"/>
      <family val="2"/>
    </font>
    <font>
      <sz val="8"/>
      <name val="Arial"/>
      <family val="2"/>
    </font>
    <font>
      <sz val="10"/>
      <name val="Calibri"/>
      <family val="2"/>
    </font>
    <font>
      <b/>
      <sz val="12"/>
      <name val="Calibri"/>
      <family val="0"/>
    </font>
    <font>
      <b/>
      <sz val="10"/>
      <name val="Calibri"/>
      <family val="2"/>
    </font>
    <font>
      <u val="single"/>
      <sz val="10"/>
      <color indexed="12"/>
      <name val="Palatino"/>
      <family val="1"/>
    </font>
    <font>
      <sz val="10"/>
      <name val="Arial"/>
      <family val="2"/>
    </font>
    <font>
      <sz val="12"/>
      <color indexed="8"/>
      <name val="Arial"/>
      <family val="2"/>
    </font>
    <font>
      <b/>
      <sz val="14"/>
      <color indexed="8"/>
      <name val="Calibri"/>
      <family val="2"/>
    </font>
    <font>
      <sz val="8"/>
      <color indexed="8"/>
      <name val="Arial"/>
      <family val="2"/>
    </font>
    <font>
      <i/>
      <sz val="8"/>
      <color indexed="8"/>
      <name val="Arial"/>
      <family val="2"/>
    </font>
    <font>
      <sz val="8"/>
      <color indexed="8"/>
      <name val="Calibri"/>
      <family val="2"/>
    </font>
    <font>
      <i/>
      <sz val="8"/>
      <color indexed="8"/>
      <name val="Calibri"/>
      <family val="2"/>
    </font>
    <font>
      <b/>
      <sz val="11"/>
      <color indexed="8"/>
      <name val="Calibri"/>
      <family val="2"/>
    </font>
    <font>
      <b/>
      <sz val="11"/>
      <name val="Calibri"/>
      <family val="2"/>
    </font>
    <font>
      <sz val="11"/>
      <name val="Calibri"/>
      <family val="2"/>
    </font>
    <font>
      <b/>
      <i/>
      <sz val="11"/>
      <color indexed="8"/>
      <name val="Calibri"/>
      <family val="2"/>
    </font>
    <font>
      <i/>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b/>
      <sz val="10"/>
      <color indexed="8"/>
      <name val="Arial"/>
      <family val="0"/>
    </font>
    <font>
      <b/>
      <sz val="10"/>
      <color indexed="8"/>
      <name val="Calibri"/>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Palatino"/>
      <family val="1"/>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theme="1"/>
      <name val="Calibri"/>
      <family val="2"/>
    </font>
    <font>
      <sz val="12"/>
      <color theme="1"/>
      <name val="Arial"/>
      <family val="2"/>
    </font>
    <font>
      <b/>
      <sz val="14"/>
      <color theme="1"/>
      <name val="Calibri"/>
      <family val="2"/>
    </font>
    <font>
      <i/>
      <sz val="8"/>
      <color theme="1"/>
      <name val="Arial"/>
      <family val="2"/>
    </font>
    <font>
      <sz val="8"/>
      <color theme="1"/>
      <name val="Arial"/>
      <family val="2"/>
    </font>
    <font>
      <i/>
      <sz val="8"/>
      <color theme="1"/>
      <name val="Calibri"/>
      <family val="2"/>
    </font>
    <font>
      <sz val="8"/>
      <color theme="1"/>
      <name val="Calibri"/>
      <family val="2"/>
    </font>
    <font>
      <b/>
      <sz val="11"/>
      <color theme="1"/>
      <name val="Calibri"/>
      <family val="2"/>
    </font>
    <font>
      <sz val="11"/>
      <color theme="1"/>
      <name val="Calibri"/>
      <family val="2"/>
    </font>
    <font>
      <sz val="11"/>
      <color rgb="FF000000"/>
      <name val="Calibri"/>
      <family val="2"/>
    </font>
    <font>
      <b/>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color indexed="63"/>
      </left>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color indexed="63"/>
      </right>
      <top style="thin"/>
      <bottom style="hair"/>
    </border>
    <border>
      <left style="thin"/>
      <right>
        <color indexed="63"/>
      </right>
      <top style="thin"/>
      <bottom style="hair"/>
    </border>
    <border>
      <left>
        <color indexed="63"/>
      </left>
      <right>
        <color indexed="63"/>
      </right>
      <top>
        <color indexed="63"/>
      </top>
      <bottom style="hair"/>
    </border>
    <border>
      <left>
        <color indexed="63"/>
      </left>
      <right style="thin"/>
      <top style="thin"/>
      <bottom style="hair"/>
    </border>
    <border>
      <left>
        <color indexed="63"/>
      </left>
      <right style="thin"/>
      <top style="hair"/>
      <bottom style="thin"/>
    </border>
    <border>
      <left>
        <color indexed="63"/>
      </left>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style="thin"/>
      <top style="thin"/>
      <bottom style="thin"/>
    </border>
  </borders>
  <cellStyleXfs count="65">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2" fillId="0" borderId="0">
      <alignment/>
      <protection/>
    </xf>
    <xf numFmtId="0" fontId="13" fillId="0" borderId="0">
      <alignment/>
      <protection/>
    </xf>
    <xf numFmtId="0" fontId="13"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00">
    <xf numFmtId="0" fontId="0" fillId="0" borderId="0" xfId="0" applyAlignment="1">
      <alignment/>
    </xf>
    <xf numFmtId="0" fontId="58" fillId="0" borderId="0" xfId="0" applyFont="1" applyAlignment="1">
      <alignment/>
    </xf>
    <xf numFmtId="0" fontId="6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Alignment="1">
      <alignment wrapText="1"/>
    </xf>
    <xf numFmtId="0" fontId="42" fillId="33" borderId="0" xfId="56" applyFill="1">
      <alignment/>
      <protection/>
    </xf>
    <xf numFmtId="0" fontId="9" fillId="33" borderId="0" xfId="56" applyFont="1" applyFill="1">
      <alignment/>
      <protection/>
    </xf>
    <xf numFmtId="0" fontId="10" fillId="33" borderId="0" xfId="56" applyFont="1" applyFill="1" applyAlignment="1">
      <alignment wrapText="1"/>
      <protection/>
    </xf>
    <xf numFmtId="0" fontId="9" fillId="33" borderId="0" xfId="56" applyFont="1" applyFill="1" applyAlignment="1">
      <alignment vertical="top" wrapText="1"/>
      <protection/>
    </xf>
    <xf numFmtId="0" fontId="11" fillId="33" borderId="0" xfId="56" applyFont="1" applyFill="1" applyAlignment="1">
      <alignment horizontal="right" vertical="top" wrapText="1"/>
      <protection/>
    </xf>
    <xf numFmtId="0" fontId="9" fillId="33" borderId="0" xfId="56" applyFont="1" applyFill="1" applyAlignment="1">
      <alignment horizontal="left" vertical="top" wrapText="1"/>
      <protection/>
    </xf>
    <xf numFmtId="0" fontId="42" fillId="33" borderId="0" xfId="56" applyFont="1" applyFill="1">
      <alignment/>
      <protection/>
    </xf>
    <xf numFmtId="0" fontId="42" fillId="0" borderId="0" xfId="56">
      <alignment/>
      <protection/>
    </xf>
    <xf numFmtId="0" fontId="61" fillId="0" borderId="0" xfId="56" applyFont="1" applyAlignment="1">
      <alignment horizontal="left"/>
      <protection/>
    </xf>
    <xf numFmtId="0" fontId="62" fillId="0" borderId="0" xfId="56" applyFont="1">
      <alignment/>
      <protection/>
    </xf>
    <xf numFmtId="0" fontId="63" fillId="0" borderId="0" xfId="56" applyFont="1" applyBorder="1" applyAlignment="1">
      <alignment vertical="top" wrapText="1"/>
      <protection/>
    </xf>
    <xf numFmtId="0" fontId="64" fillId="0" borderId="0" xfId="56" applyFont="1" applyBorder="1" applyAlignment="1">
      <alignment vertical="top" wrapText="1"/>
      <protection/>
    </xf>
    <xf numFmtId="0" fontId="0" fillId="0" borderId="0" xfId="0" applyAlignment="1">
      <alignment vertical="top"/>
    </xf>
    <xf numFmtId="0" fontId="0" fillId="0" borderId="0" xfId="0" applyAlignment="1">
      <alignment/>
    </xf>
    <xf numFmtId="0" fontId="0" fillId="0" borderId="0" xfId="0" applyAlignment="1">
      <alignment vertical="center"/>
    </xf>
    <xf numFmtId="0" fontId="0" fillId="0" borderId="0" xfId="0" applyFont="1" applyAlignment="1">
      <alignment/>
    </xf>
    <xf numFmtId="0" fontId="0" fillId="0" borderId="0" xfId="0" applyBorder="1" applyAlignment="1">
      <alignment/>
    </xf>
    <xf numFmtId="0" fontId="42" fillId="0" borderId="0" xfId="56" applyFont="1" applyAlignment="1">
      <alignment horizontal="left"/>
      <protection/>
    </xf>
    <xf numFmtId="0" fontId="42" fillId="0" borderId="0" xfId="56" applyFont="1">
      <alignment/>
      <protection/>
    </xf>
    <xf numFmtId="0" fontId="65" fillId="0" borderId="0" xfId="56" applyFont="1" applyBorder="1" applyAlignment="1">
      <alignment vertical="top" wrapText="1"/>
      <protection/>
    </xf>
    <xf numFmtId="0" fontId="66" fillId="0" borderId="0" xfId="56" applyFont="1" applyBorder="1" applyAlignment="1">
      <alignment vertical="top" wrapText="1"/>
      <protection/>
    </xf>
    <xf numFmtId="0" fontId="21" fillId="0" borderId="10" xfId="58" applyFont="1" applyBorder="1" applyAlignment="1">
      <alignment horizontal="center" wrapText="1"/>
      <protection/>
    </xf>
    <xf numFmtId="0" fontId="67" fillId="0" borderId="10" xfId="56" applyFont="1" applyBorder="1" applyAlignment="1">
      <alignment horizontal="center"/>
      <protection/>
    </xf>
    <xf numFmtId="0" fontId="67" fillId="0" borderId="11" xfId="56" applyFont="1" applyBorder="1" applyAlignment="1">
      <alignment horizontal="center" vertical="center" wrapText="1"/>
      <protection/>
    </xf>
    <xf numFmtId="0" fontId="60" fillId="0" borderId="0" xfId="56" applyFont="1" applyBorder="1" applyAlignment="1">
      <alignment vertical="top"/>
      <protection/>
    </xf>
    <xf numFmtId="0" fontId="68" fillId="0" borderId="12" xfId="0" applyFont="1" applyBorder="1" applyAlignment="1">
      <alignment/>
    </xf>
    <xf numFmtId="0" fontId="68" fillId="0" borderId="13" xfId="0" applyFont="1" applyBorder="1" applyAlignment="1">
      <alignment vertical="top"/>
    </xf>
    <xf numFmtId="0" fontId="68" fillId="0" borderId="14" xfId="0" applyFont="1" applyBorder="1" applyAlignment="1">
      <alignment vertical="top"/>
    </xf>
    <xf numFmtId="0" fontId="68" fillId="0" borderId="15" xfId="0" applyFont="1" applyBorder="1" applyAlignment="1">
      <alignment vertical="top"/>
    </xf>
    <xf numFmtId="0" fontId="68" fillId="34" borderId="16" xfId="0" applyFont="1" applyFill="1" applyBorder="1" applyAlignment="1">
      <alignment/>
    </xf>
    <xf numFmtId="164" fontId="68" fillId="34" borderId="17" xfId="0" applyNumberFormat="1" applyFont="1" applyFill="1" applyBorder="1" applyAlignment="1">
      <alignment/>
    </xf>
    <xf numFmtId="0" fontId="68" fillId="0" borderId="15" xfId="0" applyFont="1" applyBorder="1" applyAlignment="1">
      <alignment/>
    </xf>
    <xf numFmtId="164" fontId="68" fillId="0" borderId="17" xfId="0" applyNumberFormat="1" applyFont="1" applyBorder="1" applyAlignment="1">
      <alignment/>
    </xf>
    <xf numFmtId="0" fontId="67" fillId="0" borderId="18" xfId="0" applyFont="1" applyBorder="1" applyAlignment="1">
      <alignment vertical="top"/>
    </xf>
    <xf numFmtId="0" fontId="68" fillId="34" borderId="19" xfId="0" applyFont="1" applyFill="1" applyBorder="1" applyAlignment="1">
      <alignment/>
    </xf>
    <xf numFmtId="0" fontId="68" fillId="0" borderId="20" xfId="0" applyFont="1" applyBorder="1" applyAlignment="1">
      <alignment/>
    </xf>
    <xf numFmtId="0" fontId="69" fillId="0" borderId="21" xfId="0" applyFont="1" applyBorder="1" applyAlignment="1">
      <alignment vertical="top" wrapText="1"/>
    </xf>
    <xf numFmtId="0" fontId="68" fillId="34" borderId="22" xfId="0" applyFont="1" applyFill="1" applyBorder="1" applyAlignment="1">
      <alignment/>
    </xf>
    <xf numFmtId="0" fontId="68" fillId="0" borderId="21" xfId="0" applyFont="1" applyBorder="1" applyAlignment="1">
      <alignment/>
    </xf>
    <xf numFmtId="0" fontId="69" fillId="0" borderId="15" xfId="0" applyFont="1" applyBorder="1" applyAlignment="1">
      <alignment vertical="top"/>
    </xf>
    <xf numFmtId="0" fontId="70" fillId="0" borderId="20" xfId="0" applyFont="1" applyBorder="1" applyAlignment="1">
      <alignment vertical="top"/>
    </xf>
    <xf numFmtId="0" fontId="69" fillId="0" borderId="14" xfId="0" applyFont="1" applyBorder="1" applyAlignment="1">
      <alignment vertical="top"/>
    </xf>
    <xf numFmtId="0" fontId="69" fillId="0" borderId="23" xfId="0" applyFont="1" applyBorder="1" applyAlignment="1">
      <alignment vertical="top"/>
    </xf>
    <xf numFmtId="0" fontId="70" fillId="0" borderId="18" xfId="0" applyFont="1" applyBorder="1" applyAlignment="1">
      <alignment vertical="top"/>
    </xf>
    <xf numFmtId="0" fontId="68" fillId="0" borderId="24" xfId="0" applyFont="1" applyBorder="1" applyAlignment="1">
      <alignment vertical="top"/>
    </xf>
    <xf numFmtId="0" fontId="68" fillId="0" borderId="17" xfId="0" applyFont="1" applyBorder="1" applyAlignment="1">
      <alignment vertical="top"/>
    </xf>
    <xf numFmtId="0" fontId="68" fillId="0" borderId="17" xfId="0" applyFont="1" applyBorder="1" applyAlignment="1">
      <alignment vertical="top" wrapText="1"/>
    </xf>
    <xf numFmtId="0" fontId="68" fillId="0" borderId="25" xfId="0" applyFont="1" applyBorder="1" applyAlignment="1">
      <alignment vertical="top" wrapText="1"/>
    </xf>
    <xf numFmtId="0" fontId="68" fillId="0" borderId="24" xfId="0" applyFont="1" applyBorder="1" applyAlignment="1">
      <alignment vertical="top" wrapText="1"/>
    </xf>
    <xf numFmtId="0" fontId="68" fillId="0" borderId="21" xfId="0" applyFont="1" applyBorder="1" applyAlignment="1">
      <alignment vertical="top"/>
    </xf>
    <xf numFmtId="10" fontId="68" fillId="34" borderId="24" xfId="0" applyNumberFormat="1" applyFont="1" applyFill="1" applyBorder="1" applyAlignment="1">
      <alignment/>
    </xf>
    <xf numFmtId="10" fontId="68" fillId="0" borderId="24" xfId="0" applyNumberFormat="1" applyFont="1" applyBorder="1" applyAlignment="1">
      <alignment/>
    </xf>
    <xf numFmtId="10" fontId="68" fillId="34" borderId="17" xfId="0" applyNumberFormat="1" applyFont="1" applyFill="1" applyBorder="1" applyAlignment="1">
      <alignment/>
    </xf>
    <xf numFmtId="10" fontId="68" fillId="0" borderId="17" xfId="0" applyNumberFormat="1" applyFont="1" applyBorder="1" applyAlignment="1">
      <alignment/>
    </xf>
    <xf numFmtId="0" fontId="68" fillId="0" borderId="26" xfId="0" applyFont="1" applyBorder="1" applyAlignment="1">
      <alignment vertical="top"/>
    </xf>
    <xf numFmtId="0" fontId="67" fillId="0" borderId="20" xfId="0" applyFont="1" applyBorder="1" applyAlignment="1">
      <alignment vertical="top"/>
    </xf>
    <xf numFmtId="10" fontId="68" fillId="34" borderId="25" xfId="0" applyNumberFormat="1" applyFont="1" applyFill="1" applyBorder="1" applyAlignment="1">
      <alignment/>
    </xf>
    <xf numFmtId="10" fontId="68" fillId="0" borderId="25" xfId="0" applyNumberFormat="1" applyFont="1" applyBorder="1" applyAlignment="1">
      <alignment/>
    </xf>
    <xf numFmtId="0" fontId="68" fillId="34" borderId="27" xfId="0" applyFont="1" applyFill="1" applyBorder="1" applyAlignment="1">
      <alignment/>
    </xf>
    <xf numFmtId="10" fontId="68" fillId="34" borderId="28" xfId="0" applyNumberFormat="1" applyFont="1" applyFill="1" applyBorder="1" applyAlignment="1">
      <alignment/>
    </xf>
    <xf numFmtId="0" fontId="68" fillId="0" borderId="23" xfId="0" applyFont="1" applyBorder="1" applyAlignment="1">
      <alignment/>
    </xf>
    <xf numFmtId="10" fontId="68" fillId="0" borderId="28" xfId="0" applyNumberFormat="1" applyFont="1" applyBorder="1" applyAlignment="1">
      <alignment/>
    </xf>
    <xf numFmtId="0" fontId="22" fillId="0" borderId="10" xfId="58" applyFont="1" applyFill="1" applyBorder="1" applyAlignment="1">
      <alignment horizontal="right" wrapText="1"/>
      <protection/>
    </xf>
    <xf numFmtId="164" fontId="68" fillId="0" borderId="10" xfId="61" applyNumberFormat="1" applyFont="1" applyFill="1" applyBorder="1" applyAlignment="1">
      <alignment horizontal="right"/>
    </xf>
    <xf numFmtId="0" fontId="68" fillId="0" borderId="11" xfId="56" applyFont="1" applyFill="1" applyBorder="1" applyAlignment="1">
      <alignment horizontal="left"/>
      <protection/>
    </xf>
    <xf numFmtId="0" fontId="22" fillId="0" borderId="29" xfId="58" applyFont="1" applyFill="1" applyBorder="1" applyAlignment="1">
      <alignment wrapText="1"/>
      <protection/>
    </xf>
    <xf numFmtId="0" fontId="22" fillId="0" borderId="29" xfId="58" applyFont="1" applyFill="1" applyBorder="1" applyAlignment="1">
      <alignment horizontal="right" wrapText="1"/>
      <protection/>
    </xf>
    <xf numFmtId="164" fontId="68" fillId="0" borderId="29" xfId="61" applyNumberFormat="1" applyFont="1" applyFill="1" applyBorder="1" applyAlignment="1">
      <alignment horizontal="right"/>
    </xf>
    <xf numFmtId="0" fontId="68" fillId="0" borderId="30" xfId="56" applyFont="1" applyFill="1" applyBorder="1" applyAlignment="1">
      <alignment horizontal="left"/>
      <protection/>
    </xf>
    <xf numFmtId="0" fontId="2" fillId="0" borderId="29" xfId="58" applyFont="1" applyFill="1" applyBorder="1" applyAlignment="1">
      <alignment horizontal="left" vertical="top" wrapText="1"/>
      <protection/>
    </xf>
    <xf numFmtId="0" fontId="68" fillId="0" borderId="29" xfId="56" applyFont="1" applyFill="1" applyBorder="1" applyAlignment="1">
      <alignment horizontal="right"/>
      <protection/>
    </xf>
    <xf numFmtId="0" fontId="20" fillId="0" borderId="31" xfId="58" applyFont="1" applyFill="1" applyBorder="1" applyAlignment="1">
      <alignment horizontal="left" vertical="top" wrapText="1"/>
      <protection/>
    </xf>
    <xf numFmtId="0" fontId="68" fillId="0" borderId="31" xfId="56" applyFont="1" applyFill="1" applyBorder="1">
      <alignment/>
      <protection/>
    </xf>
    <xf numFmtId="164" fontId="68" fillId="0" borderId="31" xfId="56" applyNumberFormat="1" applyFont="1" applyFill="1" applyBorder="1">
      <alignment/>
      <protection/>
    </xf>
    <xf numFmtId="0" fontId="68" fillId="0" borderId="32" xfId="56" applyFont="1" applyFill="1" applyBorder="1">
      <alignment/>
      <protection/>
    </xf>
    <xf numFmtId="0" fontId="42" fillId="0" borderId="29" xfId="56" applyBorder="1">
      <alignment/>
      <protection/>
    </xf>
    <xf numFmtId="0" fontId="21" fillId="0" borderId="33" xfId="58" applyFont="1" applyBorder="1" applyAlignment="1">
      <alignment wrapText="1"/>
      <protection/>
    </xf>
    <xf numFmtId="0" fontId="68" fillId="0" borderId="25" xfId="0" applyFont="1" applyBorder="1" applyAlignment="1">
      <alignment vertical="top" wrapText="1"/>
    </xf>
    <xf numFmtId="0" fontId="68" fillId="0" borderId="17" xfId="0" applyFont="1" applyBorder="1" applyAlignment="1">
      <alignment vertical="top" wrapText="1"/>
    </xf>
    <xf numFmtId="0" fontId="68" fillId="0" borderId="25" xfId="0" applyFont="1" applyBorder="1" applyAlignment="1">
      <alignment vertical="top" wrapText="1"/>
    </xf>
    <xf numFmtId="0" fontId="0" fillId="0" borderId="0" xfId="0" applyFont="1" applyAlignment="1">
      <alignment wrapText="1"/>
    </xf>
    <xf numFmtId="0" fontId="68" fillId="0" borderId="28" xfId="0" applyFont="1" applyBorder="1" applyAlignment="1">
      <alignment vertical="top" wrapText="1"/>
    </xf>
    <xf numFmtId="0" fontId="68" fillId="0" borderId="17" xfId="0" applyFont="1" applyBorder="1" applyAlignment="1">
      <alignment vertical="top" wrapText="1"/>
    </xf>
    <xf numFmtId="0" fontId="68" fillId="0" borderId="25" xfId="0" applyFont="1" applyBorder="1" applyAlignment="1">
      <alignment vertical="top" wrapText="1"/>
    </xf>
    <xf numFmtId="0" fontId="68" fillId="0" borderId="29" xfId="56" applyFont="1" applyBorder="1">
      <alignment/>
      <protection/>
    </xf>
    <xf numFmtId="0" fontId="68" fillId="34" borderId="34" xfId="0" applyFont="1" applyFill="1" applyBorder="1" applyAlignment="1">
      <alignment vertical="top"/>
    </xf>
    <xf numFmtId="164" fontId="68" fillId="34" borderId="11" xfId="0" applyNumberFormat="1" applyFont="1" applyFill="1" applyBorder="1" applyAlignment="1">
      <alignment vertical="top"/>
    </xf>
    <xf numFmtId="164" fontId="68" fillId="0" borderId="11" xfId="0" applyNumberFormat="1" applyFont="1" applyBorder="1" applyAlignment="1">
      <alignment vertical="top"/>
    </xf>
    <xf numFmtId="0" fontId="68" fillId="34" borderId="16" xfId="0" applyFont="1" applyFill="1" applyBorder="1" applyAlignment="1">
      <alignment vertical="top"/>
    </xf>
    <xf numFmtId="164" fontId="68" fillId="34" borderId="17" xfId="0" applyNumberFormat="1" applyFont="1" applyFill="1" applyBorder="1" applyAlignment="1">
      <alignment vertical="top"/>
    </xf>
    <xf numFmtId="164" fontId="68" fillId="0" borderId="17" xfId="0" applyNumberFormat="1" applyFont="1" applyBorder="1" applyAlignment="1">
      <alignment vertical="top"/>
    </xf>
    <xf numFmtId="0" fontId="68" fillId="34" borderId="35" xfId="0" applyFont="1" applyFill="1" applyBorder="1" applyAlignment="1">
      <alignment vertical="top"/>
    </xf>
    <xf numFmtId="0" fontId="68" fillId="0" borderId="18" xfId="0" applyFont="1" applyBorder="1" applyAlignment="1">
      <alignment vertical="top"/>
    </xf>
    <xf numFmtId="164" fontId="68" fillId="34" borderId="25" xfId="0" applyNumberFormat="1" applyFont="1" applyFill="1" applyBorder="1" applyAlignment="1">
      <alignment vertical="top"/>
    </xf>
    <xf numFmtId="164" fontId="68" fillId="0" borderId="25" xfId="0" applyNumberFormat="1" applyFont="1" applyBorder="1" applyAlignment="1">
      <alignment vertical="top"/>
    </xf>
    <xf numFmtId="164" fontId="68" fillId="34" borderId="32" xfId="0" applyNumberFormat="1" applyFont="1" applyFill="1" applyBorder="1" applyAlignment="1">
      <alignment vertical="top"/>
    </xf>
    <xf numFmtId="164" fontId="68" fillId="0" borderId="32" xfId="0" applyNumberFormat="1" applyFont="1" applyBorder="1" applyAlignment="1">
      <alignment vertical="top"/>
    </xf>
    <xf numFmtId="0" fontId="68" fillId="34" borderId="19" xfId="0" applyFont="1" applyFill="1" applyBorder="1" applyAlignment="1">
      <alignment vertical="top"/>
    </xf>
    <xf numFmtId="0" fontId="68" fillId="0" borderId="20" xfId="0" applyFont="1" applyBorder="1" applyAlignment="1">
      <alignment vertical="top"/>
    </xf>
    <xf numFmtId="0" fontId="68" fillId="34" borderId="22" xfId="0" applyFont="1" applyFill="1" applyBorder="1" applyAlignment="1">
      <alignment vertical="top"/>
    </xf>
    <xf numFmtId="164" fontId="68" fillId="34" borderId="24" xfId="0" applyNumberFormat="1" applyFont="1" applyFill="1" applyBorder="1" applyAlignment="1">
      <alignment vertical="top"/>
    </xf>
    <xf numFmtId="164" fontId="68" fillId="0" borderId="24" xfId="0" applyNumberFormat="1" applyFont="1" applyBorder="1" applyAlignment="1">
      <alignment vertical="top"/>
    </xf>
    <xf numFmtId="0" fontId="68" fillId="34" borderId="36" xfId="0" applyFont="1" applyFill="1" applyBorder="1" applyAlignment="1">
      <alignment vertical="top"/>
    </xf>
    <xf numFmtId="164" fontId="68" fillId="34" borderId="37" xfId="0" applyNumberFormat="1" applyFont="1" applyFill="1" applyBorder="1" applyAlignment="1">
      <alignment vertical="top"/>
    </xf>
    <xf numFmtId="164" fontId="68" fillId="0" borderId="37" xfId="0" applyNumberFormat="1" applyFont="1" applyBorder="1" applyAlignment="1">
      <alignment vertical="top"/>
    </xf>
    <xf numFmtId="0" fontId="68" fillId="34" borderId="16" xfId="0" applyFont="1" applyFill="1" applyBorder="1" applyAlignment="1">
      <alignment vertical="top" wrapText="1"/>
    </xf>
    <xf numFmtId="164" fontId="68" fillId="34" borderId="17" xfId="0" applyNumberFormat="1" applyFont="1" applyFill="1" applyBorder="1" applyAlignment="1">
      <alignment vertical="top" wrapText="1"/>
    </xf>
    <xf numFmtId="0" fontId="68" fillId="0" borderId="15" xfId="0" applyFont="1" applyBorder="1" applyAlignment="1">
      <alignment vertical="top" wrapText="1"/>
    </xf>
    <xf numFmtId="164" fontId="68" fillId="0" borderId="17" xfId="0" applyNumberFormat="1" applyFont="1" applyBorder="1" applyAlignment="1">
      <alignment vertical="top" wrapText="1"/>
    </xf>
    <xf numFmtId="0" fontId="68" fillId="34" borderId="27" xfId="0" applyFont="1" applyFill="1" applyBorder="1" applyAlignment="1">
      <alignment vertical="top"/>
    </xf>
    <xf numFmtId="164" fontId="68" fillId="34" borderId="28" xfId="0" applyNumberFormat="1" applyFont="1" applyFill="1" applyBorder="1" applyAlignment="1">
      <alignment vertical="top"/>
    </xf>
    <xf numFmtId="0" fontId="68" fillId="0" borderId="23" xfId="0" applyFont="1" applyBorder="1" applyAlignment="1">
      <alignment vertical="top"/>
    </xf>
    <xf numFmtId="164" fontId="68" fillId="0" borderId="28" xfId="0" applyNumberFormat="1" applyFont="1" applyBorder="1" applyAlignment="1">
      <alignment vertical="top"/>
    </xf>
    <xf numFmtId="0" fontId="68" fillId="34" borderId="36" xfId="0" applyFont="1" applyFill="1" applyBorder="1" applyAlignment="1">
      <alignment vertical="top" wrapText="1"/>
    </xf>
    <xf numFmtId="164" fontId="68" fillId="34" borderId="37" xfId="0" applyNumberFormat="1" applyFont="1" applyFill="1" applyBorder="1" applyAlignment="1">
      <alignment vertical="top" wrapText="1"/>
    </xf>
    <xf numFmtId="0" fontId="68" fillId="0" borderId="26" xfId="0" applyFont="1" applyBorder="1" applyAlignment="1">
      <alignment vertical="top" wrapText="1"/>
    </xf>
    <xf numFmtId="164" fontId="68" fillId="0" borderId="37" xfId="0" applyNumberFormat="1" applyFont="1" applyBorder="1" applyAlignment="1">
      <alignment vertical="top" wrapText="1"/>
    </xf>
    <xf numFmtId="0" fontId="68" fillId="34" borderId="19" xfId="0" applyFont="1" applyFill="1" applyBorder="1" applyAlignment="1">
      <alignment vertical="top" wrapText="1"/>
    </xf>
    <xf numFmtId="164" fontId="68" fillId="34" borderId="25" xfId="0" applyNumberFormat="1" applyFont="1" applyFill="1" applyBorder="1" applyAlignment="1">
      <alignment vertical="top" wrapText="1"/>
    </xf>
    <xf numFmtId="0" fontId="68" fillId="0" borderId="20" xfId="0" applyFont="1" applyBorder="1" applyAlignment="1">
      <alignment vertical="top" wrapText="1"/>
    </xf>
    <xf numFmtId="164" fontId="68" fillId="0" borderId="25" xfId="0" applyNumberFormat="1" applyFont="1" applyBorder="1" applyAlignment="1">
      <alignment vertical="top" wrapText="1"/>
    </xf>
    <xf numFmtId="0" fontId="68" fillId="34" borderId="27" xfId="0" applyFont="1" applyFill="1" applyBorder="1" applyAlignment="1">
      <alignment vertical="top" wrapText="1"/>
    </xf>
    <xf numFmtId="164" fontId="68" fillId="34" borderId="28" xfId="0" applyNumberFormat="1" applyFont="1" applyFill="1" applyBorder="1" applyAlignment="1">
      <alignment vertical="top" wrapText="1"/>
    </xf>
    <xf numFmtId="0" fontId="68" fillId="0" borderId="23" xfId="0" applyFont="1" applyBorder="1" applyAlignment="1">
      <alignment vertical="top" wrapText="1"/>
    </xf>
    <xf numFmtId="164" fontId="68" fillId="0" borderId="28" xfId="0" applyNumberFormat="1" applyFont="1" applyBorder="1" applyAlignment="1">
      <alignment vertical="top" wrapText="1"/>
    </xf>
    <xf numFmtId="0" fontId="68" fillId="34" borderId="22" xfId="0" applyFont="1" applyFill="1" applyBorder="1" applyAlignment="1">
      <alignment vertical="top" wrapText="1"/>
    </xf>
    <xf numFmtId="164" fontId="68" fillId="34" borderId="24" xfId="0" applyNumberFormat="1" applyFont="1" applyFill="1" applyBorder="1" applyAlignment="1">
      <alignment vertical="top" wrapText="1"/>
    </xf>
    <xf numFmtId="0" fontId="68" fillId="0" borderId="21" xfId="0" applyFont="1" applyBorder="1" applyAlignment="1">
      <alignment vertical="top" wrapText="1"/>
    </xf>
    <xf numFmtId="164" fontId="68" fillId="0" borderId="24" xfId="0" applyNumberFormat="1" applyFont="1" applyBorder="1" applyAlignment="1">
      <alignment vertical="top" wrapText="1"/>
    </xf>
    <xf numFmtId="10" fontId="68" fillId="34" borderId="24" xfId="0" applyNumberFormat="1" applyFont="1" applyFill="1" applyBorder="1" applyAlignment="1">
      <alignment vertical="top"/>
    </xf>
    <xf numFmtId="10" fontId="68" fillId="0" borderId="24" xfId="0" applyNumberFormat="1" applyFont="1" applyBorder="1" applyAlignment="1">
      <alignment vertical="top"/>
    </xf>
    <xf numFmtId="10" fontId="68" fillId="34" borderId="17" xfId="0" applyNumberFormat="1" applyFont="1" applyFill="1" applyBorder="1" applyAlignment="1">
      <alignment vertical="top"/>
    </xf>
    <xf numFmtId="10" fontId="68" fillId="0" borderId="17" xfId="0" applyNumberFormat="1" applyFont="1" applyBorder="1" applyAlignment="1">
      <alignment vertical="top"/>
    </xf>
    <xf numFmtId="10" fontId="68" fillId="34" borderId="37" xfId="0" applyNumberFormat="1" applyFont="1" applyFill="1" applyBorder="1" applyAlignment="1">
      <alignment vertical="top"/>
    </xf>
    <xf numFmtId="10" fontId="68" fillId="0" borderId="37" xfId="0" applyNumberFormat="1" applyFont="1" applyBorder="1" applyAlignment="1">
      <alignment vertical="top"/>
    </xf>
    <xf numFmtId="10" fontId="68" fillId="34" borderId="25" xfId="0" applyNumberFormat="1" applyFont="1" applyFill="1" applyBorder="1" applyAlignment="1">
      <alignment vertical="top"/>
    </xf>
    <xf numFmtId="10" fontId="68" fillId="0" borderId="25" xfId="0" applyNumberFormat="1" applyFont="1" applyBorder="1" applyAlignment="1">
      <alignment vertical="top"/>
    </xf>
    <xf numFmtId="10" fontId="68" fillId="34" borderId="28" xfId="0" applyNumberFormat="1" applyFont="1" applyFill="1" applyBorder="1" applyAlignment="1">
      <alignment vertical="top"/>
    </xf>
    <xf numFmtId="10" fontId="68" fillId="0" borderId="28" xfId="0" applyNumberFormat="1" applyFont="1" applyBorder="1" applyAlignment="1">
      <alignment vertical="top"/>
    </xf>
    <xf numFmtId="0" fontId="58" fillId="33" borderId="0" xfId="56" applyFont="1" applyFill="1" applyAlignment="1">
      <alignment horizontal="left" vertical="center"/>
      <protection/>
    </xf>
    <xf numFmtId="0" fontId="60" fillId="0" borderId="14" xfId="56" applyFont="1" applyBorder="1" applyAlignment="1">
      <alignment horizontal="left" vertical="top" wrapText="1"/>
      <protection/>
    </xf>
    <xf numFmtId="0" fontId="60" fillId="0" borderId="0" xfId="56" applyFont="1" applyBorder="1" applyAlignment="1">
      <alignment horizontal="left" vertical="top" wrapText="1"/>
      <protection/>
    </xf>
    <xf numFmtId="0" fontId="67" fillId="0" borderId="0" xfId="0" applyFont="1" applyFill="1" applyBorder="1" applyAlignment="1">
      <alignment horizontal="left"/>
    </xf>
    <xf numFmtId="0" fontId="62" fillId="0" borderId="0" xfId="56" applyFont="1" applyAlignment="1">
      <alignment horizontal="left"/>
      <protection/>
    </xf>
    <xf numFmtId="0" fontId="68" fillId="0" borderId="34" xfId="0" applyFont="1" applyBorder="1" applyAlignment="1">
      <alignment horizontal="left" vertical="top"/>
    </xf>
    <xf numFmtId="0" fontId="68" fillId="0" borderId="38" xfId="0" applyFont="1" applyBorder="1" applyAlignment="1">
      <alignment horizontal="left" vertical="top"/>
    </xf>
    <xf numFmtId="0" fontId="68" fillId="0" borderId="35" xfId="0" applyFont="1" applyBorder="1" applyAlignment="1">
      <alignment horizontal="left" vertical="top"/>
    </xf>
    <xf numFmtId="0" fontId="68" fillId="0" borderId="34" xfId="0" applyFont="1" applyBorder="1" applyAlignment="1">
      <alignment horizontal="left" vertical="top" wrapText="1"/>
    </xf>
    <xf numFmtId="0" fontId="68" fillId="0" borderId="38" xfId="0" applyFont="1" applyBorder="1" applyAlignment="1">
      <alignment horizontal="left" vertical="top" wrapText="1"/>
    </xf>
    <xf numFmtId="0" fontId="68" fillId="0" borderId="35" xfId="0" applyFont="1" applyBorder="1" applyAlignment="1">
      <alignment horizontal="left" vertical="top" wrapText="1"/>
    </xf>
    <xf numFmtId="0" fontId="67" fillId="35" borderId="12" xfId="0" applyFont="1" applyFill="1" applyBorder="1" applyAlignment="1">
      <alignment horizontal="left" vertical="top"/>
    </xf>
    <xf numFmtId="0" fontId="67" fillId="35" borderId="13" xfId="0" applyFont="1" applyFill="1" applyBorder="1" applyAlignment="1">
      <alignment horizontal="left" vertical="top"/>
    </xf>
    <xf numFmtId="0" fontId="67" fillId="35" borderId="39" xfId="0" applyFont="1" applyFill="1" applyBorder="1" applyAlignment="1">
      <alignment horizontal="left" vertical="top"/>
    </xf>
    <xf numFmtId="0" fontId="68" fillId="0" borderId="16" xfId="0" applyFont="1" applyBorder="1" applyAlignment="1">
      <alignment horizontal="left" vertical="top"/>
    </xf>
    <xf numFmtId="0" fontId="68" fillId="0" borderId="17" xfId="0" applyFont="1" applyBorder="1" applyAlignment="1">
      <alignment horizontal="left" vertical="top"/>
    </xf>
    <xf numFmtId="0" fontId="67" fillId="0" borderId="19" xfId="0" applyFont="1" applyBorder="1" applyAlignment="1">
      <alignment horizontal="left" vertical="top"/>
    </xf>
    <xf numFmtId="0" fontId="67" fillId="0" borderId="25" xfId="0" applyFont="1" applyBorder="1" applyAlignment="1">
      <alignment horizontal="left" vertical="top"/>
    </xf>
    <xf numFmtId="0" fontId="67" fillId="35" borderId="12" xfId="0" applyFont="1" applyFill="1" applyBorder="1" applyAlignment="1">
      <alignment horizontal="left" vertical="top" wrapText="1"/>
    </xf>
    <xf numFmtId="0" fontId="67" fillId="35" borderId="13" xfId="0" applyFont="1" applyFill="1" applyBorder="1" applyAlignment="1">
      <alignment horizontal="left" vertical="top" wrapText="1"/>
    </xf>
    <xf numFmtId="0" fontId="67" fillId="35" borderId="39" xfId="0" applyFont="1" applyFill="1" applyBorder="1" applyAlignment="1">
      <alignment horizontal="left" vertical="top" wrapText="1"/>
    </xf>
    <xf numFmtId="0" fontId="68" fillId="0" borderId="22" xfId="0" applyFont="1" applyBorder="1" applyAlignment="1">
      <alignment horizontal="left" vertical="top" wrapText="1"/>
    </xf>
    <xf numFmtId="0" fontId="68" fillId="0" borderId="24" xfId="0" applyFont="1" applyBorder="1" applyAlignment="1">
      <alignment horizontal="left" vertical="top" wrapText="1"/>
    </xf>
    <xf numFmtId="0" fontId="68" fillId="0" borderId="16" xfId="0" applyFont="1" applyBorder="1" applyAlignment="1">
      <alignment horizontal="left" vertical="top" wrapText="1"/>
    </xf>
    <xf numFmtId="0" fontId="68" fillId="0" borderId="17" xfId="0" applyFont="1" applyBorder="1" applyAlignment="1">
      <alignment horizontal="left" vertical="top" wrapText="1"/>
    </xf>
    <xf numFmtId="0" fontId="67" fillId="0" borderId="19" xfId="0" applyFont="1" applyBorder="1" applyAlignment="1">
      <alignment horizontal="left" vertical="top" wrapText="1"/>
    </xf>
    <xf numFmtId="0" fontId="67" fillId="0" borderId="25" xfId="0" applyFont="1" applyBorder="1" applyAlignment="1">
      <alignment horizontal="left" vertical="top" wrapText="1"/>
    </xf>
    <xf numFmtId="0" fontId="68" fillId="0" borderId="22" xfId="0" applyFont="1" applyBorder="1" applyAlignment="1">
      <alignment horizontal="left" vertical="top"/>
    </xf>
    <xf numFmtId="0" fontId="68" fillId="0" borderId="24" xfId="0" applyFont="1" applyBorder="1" applyAlignment="1">
      <alignment horizontal="left" vertical="top"/>
    </xf>
    <xf numFmtId="0" fontId="68" fillId="0" borderId="22" xfId="0" applyFont="1" applyBorder="1" applyAlignment="1">
      <alignment horizontal="left" vertical="top"/>
    </xf>
    <xf numFmtId="0" fontId="68" fillId="0" borderId="27" xfId="0" applyFont="1" applyBorder="1" applyAlignment="1">
      <alignment horizontal="left" vertical="top" wrapText="1"/>
    </xf>
    <xf numFmtId="0" fontId="68" fillId="0" borderId="28" xfId="0" applyFont="1" applyBorder="1" applyAlignment="1">
      <alignment horizontal="left" vertical="top" wrapText="1"/>
    </xf>
    <xf numFmtId="0" fontId="68" fillId="0" borderId="16" xfId="0" applyFont="1" applyBorder="1" applyAlignment="1">
      <alignment vertical="top" wrapText="1"/>
    </xf>
    <xf numFmtId="0" fontId="68" fillId="0" borderId="17" xfId="0" applyFont="1" applyBorder="1" applyAlignment="1">
      <alignment vertical="top" wrapText="1"/>
    </xf>
    <xf numFmtId="0" fontId="67" fillId="35" borderId="12" xfId="0" applyFont="1" applyFill="1" applyBorder="1" applyAlignment="1">
      <alignment horizontal="left" vertical="center"/>
    </xf>
    <xf numFmtId="0" fontId="67" fillId="35" borderId="13" xfId="0" applyFont="1" applyFill="1" applyBorder="1" applyAlignment="1">
      <alignment horizontal="left" vertical="center"/>
    </xf>
    <xf numFmtId="0" fontId="67" fillId="35" borderId="39" xfId="0" applyFont="1" applyFill="1" applyBorder="1" applyAlignment="1">
      <alignment horizontal="left" vertical="center"/>
    </xf>
    <xf numFmtId="0" fontId="68" fillId="0" borderId="19" xfId="0" applyFont="1" applyBorder="1" applyAlignment="1">
      <alignment vertical="top" wrapText="1"/>
    </xf>
    <xf numFmtId="0" fontId="68" fillId="0" borderId="25" xfId="0" applyFont="1" applyBorder="1" applyAlignment="1">
      <alignment vertical="top" wrapText="1"/>
    </xf>
    <xf numFmtId="0" fontId="68" fillId="0" borderId="19" xfId="0" applyFont="1" applyBorder="1" applyAlignment="1">
      <alignment horizontal="left" vertical="top" wrapText="1"/>
    </xf>
    <xf numFmtId="0" fontId="68" fillId="0" borderId="25" xfId="0" applyFont="1" applyBorder="1" applyAlignment="1">
      <alignment horizontal="left" vertical="top" wrapText="1"/>
    </xf>
    <xf numFmtId="0" fontId="68" fillId="0" borderId="34" xfId="0" applyFont="1" applyBorder="1" applyAlignment="1">
      <alignment horizontal="left" vertical="top" wrapText="1"/>
    </xf>
    <xf numFmtId="0" fontId="67" fillId="0" borderId="20" xfId="0" applyFont="1" applyBorder="1" applyAlignment="1">
      <alignment horizontal="left" vertical="top"/>
    </xf>
    <xf numFmtId="0" fontId="68" fillId="0" borderId="38" xfId="0" applyFont="1" applyBorder="1" applyAlignment="1">
      <alignment horizontal="left" vertical="top" wrapText="1"/>
    </xf>
    <xf numFmtId="0" fontId="68" fillId="0" borderId="15" xfId="0" applyFont="1" applyBorder="1" applyAlignment="1">
      <alignment horizontal="left" vertical="top"/>
    </xf>
    <xf numFmtId="0" fontId="68" fillId="0" borderId="15" xfId="0" applyFont="1" applyBorder="1" applyAlignment="1">
      <alignment horizontal="left" vertical="top" wrapText="1"/>
    </xf>
    <xf numFmtId="0" fontId="68" fillId="0" borderId="21" xfId="0" applyFont="1" applyBorder="1" applyAlignment="1">
      <alignment horizontal="left" vertical="top"/>
    </xf>
    <xf numFmtId="0" fontId="67" fillId="0" borderId="20" xfId="0" applyFont="1" applyBorder="1" applyAlignment="1">
      <alignment horizontal="left" vertical="top" wrapText="1"/>
    </xf>
    <xf numFmtId="0" fontId="62" fillId="0" borderId="0" xfId="0" applyFont="1" applyAlignment="1">
      <alignment horizontal="left" vertical="top" wrapText="1"/>
    </xf>
    <xf numFmtId="0" fontId="67" fillId="0" borderId="0" xfId="0" applyFont="1" applyAlignment="1">
      <alignment horizontal="left" vertical="top" wrapText="1"/>
    </xf>
    <xf numFmtId="0" fontId="67" fillId="0" borderId="12" xfId="0" applyFont="1" applyBorder="1" applyAlignment="1">
      <alignment horizontal="center" wrapText="1"/>
    </xf>
    <xf numFmtId="0" fontId="67" fillId="0" borderId="39" xfId="0" applyFont="1" applyBorder="1" applyAlignment="1">
      <alignment horizontal="center" wrapText="1"/>
    </xf>
    <xf numFmtId="0" fontId="68" fillId="0" borderId="34" xfId="0" applyFont="1" applyBorder="1" applyAlignment="1">
      <alignment vertical="top" wrapText="1"/>
    </xf>
    <xf numFmtId="0" fontId="68" fillId="0" borderId="38" xfId="0" applyFont="1" applyBorder="1" applyAlignment="1">
      <alignment vertical="top" wrapText="1"/>
    </xf>
    <xf numFmtId="0" fontId="68" fillId="0" borderId="35" xfId="0" applyFont="1" applyBorder="1" applyAlignment="1">
      <alignmen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rmal 2 2" xfId="57"/>
    <cellStyle name="Normal_Participating Institutions" xfId="58"/>
    <cellStyle name="Note" xfId="59"/>
    <cellStyle name="Output" xfId="60"/>
    <cellStyle name="Percent" xfId="61"/>
    <cellStyle name="Title" xfId="62"/>
    <cellStyle name="Total" xfId="63"/>
    <cellStyle name="Warning Text" xfId="64"/>
  </cellStyles>
  <dxfs count="3">
    <dxf>
      <font>
        <b/>
        <i val="0"/>
        <color auto="1"/>
      </font>
      <fill>
        <patternFill patternType="none">
          <fgColor indexed="64"/>
          <bgColor indexed="65"/>
        </patternFill>
      </fill>
    </dxf>
    <dxf>
      <font>
        <b/>
        <i val="0"/>
        <color auto="1"/>
      </font>
      <fill>
        <patternFill patternType="none">
          <fgColor indexed="64"/>
          <bgColor indexed="65"/>
        </patternFill>
      </fill>
    </dxf>
    <dxf>
      <font>
        <b/>
        <i val="0"/>
        <color auto="1"/>
      </font>
      <fill>
        <patternFill patternType="none">
          <fgColor indexed="64"/>
          <bgColor indexed="65"/>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657225</xdr:colOff>
      <xdr:row>7</xdr:row>
      <xdr:rowOff>647700</xdr:rowOff>
    </xdr:to>
    <xdr:sp>
      <xdr:nvSpPr>
        <xdr:cNvPr id="1" name="TextBox 2"/>
        <xdr:cNvSpPr txBox="1">
          <a:spLocks noChangeArrowheads="1"/>
        </xdr:cNvSpPr>
      </xdr:nvSpPr>
      <xdr:spPr>
        <a:xfrm>
          <a:off x="0" y="0"/>
          <a:ext cx="7000875" cy="2381250"/>
        </a:xfrm>
        <a:prstGeom prst="rect">
          <a:avLst/>
        </a:prstGeom>
        <a:solidFill>
          <a:srgbClr val="FFFFFF"/>
        </a:solidFill>
        <a:ln w="6350" cmpd="sng">
          <a:noFill/>
        </a:ln>
      </xdr:spPr>
      <xdr:txBody>
        <a:bodyPr vertOverflow="clip" wrap="square"/>
        <a:p>
          <a:pPr algn="l">
            <a:defRPr/>
          </a:pPr>
          <a:r>
            <a:rPr lang="en-US" cap="none" sz="1400" b="1" i="0" u="none" baseline="0">
              <a:solidFill>
                <a:srgbClr val="000000"/>
              </a:solidFill>
              <a:latin typeface="Calibri"/>
              <a:ea typeface="Calibri"/>
              <a:cs typeface="Calibri"/>
            </a:rPr>
            <a:t>2014 HEDS Senior</a:t>
          </a:r>
          <a:r>
            <a:rPr lang="en-US" cap="none" sz="1400" b="1" i="0" u="none" baseline="0">
              <a:solidFill>
                <a:srgbClr val="000000"/>
              </a:solidFill>
              <a:latin typeface="Calibri"/>
              <a:ea typeface="Calibri"/>
              <a:cs typeface="Calibri"/>
            </a:rPr>
            <a:t> Survey </a:t>
          </a:r>
          <a:r>
            <a:rPr lang="en-US" cap="none" sz="1400" b="1" i="0" u="none" baseline="0">
              <a:solidFill>
                <a:srgbClr val="000000"/>
              </a:solidFill>
              <a:latin typeface="Calibri"/>
              <a:ea typeface="Calibri"/>
              <a:cs typeface="Calibri"/>
            </a:rPr>
            <a:t>− Frequency</a:t>
          </a:r>
          <a:r>
            <a:rPr lang="en-US" cap="none" sz="1400" b="1" i="0" u="none" baseline="0">
              <a:solidFill>
                <a:srgbClr val="000000"/>
              </a:solidFill>
              <a:latin typeface="Calibri"/>
              <a:ea typeface="Calibri"/>
              <a:cs typeface="Calibri"/>
            </a:rPr>
            <a:t> Report</a:t>
          </a:r>
          <a:r>
            <a:rPr lang="en-US" cap="none" sz="14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Hobart and William Smith Colleges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Prepared</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7/07/2014
</a:t>
          </a:r>
          <a:r>
            <a:rPr lang="en-US" cap="none" sz="10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This report contains comparative frequencies for the 2014 administration of the HEDS Senior Survey. The first two columns contain the number and percent of seniors at your institution that selected each response option. The next two columns allow you to compare this to all other seniors that took the HEDS Senior Survey this spring.
</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Question 8 is text-entry and is not included in the frequency report.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18</xdr:row>
      <xdr:rowOff>28575</xdr:rowOff>
    </xdr:from>
    <xdr:to>
      <xdr:col>3</xdr:col>
      <xdr:colOff>1266825</xdr:colOff>
      <xdr:row>21</xdr:row>
      <xdr:rowOff>161925</xdr:rowOff>
    </xdr:to>
    <xdr:sp>
      <xdr:nvSpPr>
        <xdr:cNvPr id="1" name="TextBox 2"/>
        <xdr:cNvSpPr txBox="1">
          <a:spLocks noChangeArrowheads="1"/>
        </xdr:cNvSpPr>
      </xdr:nvSpPr>
      <xdr:spPr>
        <a:xfrm>
          <a:off x="9525" y="3695700"/>
          <a:ext cx="5143500" cy="70485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Calibri"/>
              <a:ea typeface="Calibri"/>
              <a:cs typeface="Calibri"/>
            </a:rPr>
            <a:t>Note:</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We only include students in HEDS reports with “valid” responses (ValidHEDS=1). The student must have submitted the survey or made it through Q14 (primaryact) to be considered a valid response.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cintosh%20HDUsers\user\Dropbox\Pending\HEDS\2011%20AAUP%20Salary%20Summary\Draft%20HEDS%20AAUP%20FY2012%20Fac%20Comp%20Report%2003281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intosh%20HDUsers\spirrish\Library\Mail\V2\EWS-spirrish@owa.wabash.edu\Alumni%20Survey.mbox\B91C7545-048E-48E5-920C-57006DA5630C\Data\3\1\Attachments\13543\2\Alumni%20Survey%202011-12%20Comparison%20Pick%2010-04-1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
      <sheetName val="Inst vs overall"/>
      <sheetName val="Inst vs overall by gender"/>
      <sheetName val="Select 9 Peers"/>
      <sheetName val="Formulas"/>
      <sheetName val="Peer Data"/>
      <sheetName val="PeerCht-%Women"/>
      <sheetName val="PeerCht-Tenure"/>
      <sheetName val="PeerCht-AvgSalary"/>
      <sheetName val="PeerCht-TotComp"/>
      <sheetName val="Data for graphs"/>
      <sheetName val="Data with Filters"/>
      <sheetName val="Notes"/>
      <sheetName val="Definitions"/>
      <sheetName val="Data"/>
      <sheetName val="AvgBenefit2010-2011"/>
      <sheetName val="Institutions"/>
      <sheetName val="RawData"/>
    </sheetNames>
    <sheetDataSet>
      <sheetData sheetId="3">
        <row r="2">
          <cell r="B2" t="str">
            <v>Carleton College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TableofContents"/>
      <sheetName val="Participating Institutions"/>
      <sheetName val="5yr-Comparison Pick"/>
      <sheetName val="5yr-Good Teaching"/>
      <sheetName val="5yr-Challenge"/>
      <sheetName val="5yr-Civic Engagement"/>
      <sheetName val="5yr-Diversity"/>
      <sheetName val="10yr-Comparison Pick"/>
      <sheetName val="10yr-Good Teaching"/>
      <sheetName val="10yr-Challenge"/>
      <sheetName val="10yr-Civic Engagement"/>
      <sheetName val="10yr-Diversity"/>
      <sheetName val="&lt;5yr-Comparison Pick"/>
      <sheetName val="&lt;5yr-Good Teaching"/>
      <sheetName val="&lt;5yr-Challenge"/>
      <sheetName val="&lt;5yr-Civic Engagement"/>
      <sheetName val="&lt;5yr-Diversity"/>
      <sheetName val="&gt;10yr-Comparison Pick"/>
      <sheetName val="&gt;10yr-Good Teaching"/>
      <sheetName val="&gt;10yr-Challenge"/>
      <sheetName val="&gt;10yr-Civic Engagement"/>
      <sheetName val="&gt;10yr-Diversity"/>
      <sheetName val="Statement of Understanding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1:H20"/>
  <sheetViews>
    <sheetView tabSelected="1" zoomScale="125" zoomScaleNormal="125" workbookViewId="0" topLeftCell="B4">
      <selection activeCell="G9" sqref="G9"/>
    </sheetView>
  </sheetViews>
  <sheetFormatPr defaultColWidth="11.00390625" defaultRowHeight="12.75"/>
  <cols>
    <col min="1" max="1" width="18.140625" style="12" customWidth="1"/>
    <col min="2" max="8" width="11.00390625" style="12" customWidth="1"/>
    <col min="9" max="16" width="11.00390625" style="6" customWidth="1"/>
    <col min="17" max="16384" width="11.00390625" style="13" customWidth="1"/>
  </cols>
  <sheetData>
    <row r="1" spans="1:8" s="6" customFormat="1" ht="15">
      <c r="A1" s="145"/>
      <c r="B1" s="145"/>
      <c r="C1" s="145"/>
      <c r="D1" s="145"/>
      <c r="E1" s="145"/>
      <c r="F1" s="145"/>
      <c r="G1" s="145"/>
      <c r="H1" s="145"/>
    </row>
    <row r="2" spans="1:8" s="6" customFormat="1" ht="15">
      <c r="A2" s="145"/>
      <c r="B2" s="145"/>
      <c r="C2" s="145"/>
      <c r="D2" s="145"/>
      <c r="E2" s="145"/>
      <c r="F2" s="145"/>
      <c r="G2" s="145"/>
      <c r="H2" s="145"/>
    </row>
    <row r="3" spans="1:8" s="6" customFormat="1" ht="15">
      <c r="A3" s="7"/>
      <c r="B3" s="7"/>
      <c r="C3" s="7"/>
      <c r="D3" s="7"/>
      <c r="E3" s="7"/>
      <c r="F3" s="7"/>
      <c r="G3" s="7"/>
      <c r="H3" s="7"/>
    </row>
    <row r="4" spans="1:8" s="6" customFormat="1" ht="15" customHeight="1">
      <c r="A4" s="8"/>
      <c r="B4" s="8"/>
      <c r="C4" s="8"/>
      <c r="D4" s="8"/>
      <c r="E4" s="8"/>
      <c r="F4" s="8"/>
      <c r="G4" s="8"/>
      <c r="H4" s="8"/>
    </row>
    <row r="5" spans="1:8" s="6" customFormat="1" ht="15">
      <c r="A5" s="7"/>
      <c r="B5" s="7"/>
      <c r="C5" s="7"/>
      <c r="D5" s="7"/>
      <c r="E5" s="7"/>
      <c r="F5" s="7"/>
      <c r="G5" s="7"/>
      <c r="H5" s="7"/>
    </row>
    <row r="6" spans="1:8" s="6" customFormat="1" ht="46.5" customHeight="1">
      <c r="A6" s="9"/>
      <c r="B6" s="9"/>
      <c r="C6" s="9"/>
      <c r="D6" s="9"/>
      <c r="E6" s="9"/>
      <c r="F6" s="9"/>
      <c r="G6" s="9"/>
      <c r="H6" s="9"/>
    </row>
    <row r="7" spans="1:8" s="6" customFormat="1" ht="15">
      <c r="A7" s="7"/>
      <c r="B7" s="7"/>
      <c r="C7" s="7"/>
      <c r="D7" s="7"/>
      <c r="E7" s="7"/>
      <c r="F7" s="7"/>
      <c r="G7" s="7"/>
      <c r="H7" s="7"/>
    </row>
    <row r="8" spans="1:8" s="6" customFormat="1" ht="60.75" customHeight="1">
      <c r="A8" s="9"/>
      <c r="B8" s="9"/>
      <c r="C8" s="9"/>
      <c r="D8" s="9"/>
      <c r="E8" s="9"/>
      <c r="F8" s="9"/>
      <c r="G8" s="9"/>
      <c r="H8" s="9"/>
    </row>
    <row r="9" spans="1:8" s="6" customFormat="1" ht="70.5" customHeight="1">
      <c r="A9" s="10"/>
      <c r="B9" s="9"/>
      <c r="C9" s="9"/>
      <c r="D9" s="9"/>
      <c r="E9" s="9"/>
      <c r="F9" s="9"/>
      <c r="G9" s="9"/>
      <c r="H9" s="9"/>
    </row>
    <row r="10" spans="1:8" s="6" customFormat="1" ht="15">
      <c r="A10" s="10"/>
      <c r="B10" s="11"/>
      <c r="C10" s="7"/>
      <c r="D10" s="7"/>
      <c r="E10" s="7"/>
      <c r="F10" s="7"/>
      <c r="G10" s="7"/>
      <c r="H10" s="7"/>
    </row>
    <row r="11" spans="1:8" s="6" customFormat="1" ht="31.5" customHeight="1">
      <c r="A11" s="10"/>
      <c r="B11" s="9"/>
      <c r="C11" s="9"/>
      <c r="D11" s="9"/>
      <c r="E11" s="9"/>
      <c r="F11" s="9"/>
      <c r="G11" s="9"/>
      <c r="H11" s="9"/>
    </row>
    <row r="12" spans="1:8" s="6" customFormat="1" ht="15">
      <c r="A12" s="10"/>
      <c r="B12" s="11"/>
      <c r="C12" s="7"/>
      <c r="D12" s="7"/>
      <c r="E12" s="7"/>
      <c r="F12" s="7"/>
      <c r="G12" s="7"/>
      <c r="H12" s="7"/>
    </row>
    <row r="13" spans="1:8" s="6" customFormat="1" ht="63" customHeight="1">
      <c r="A13" s="10"/>
      <c r="B13" s="9"/>
      <c r="C13" s="9"/>
      <c r="D13" s="9"/>
      <c r="E13" s="9"/>
      <c r="F13" s="9"/>
      <c r="G13" s="9"/>
      <c r="H13" s="9"/>
    </row>
    <row r="14" spans="1:8" s="6" customFormat="1" ht="15">
      <c r="A14" s="10"/>
      <c r="B14" s="9"/>
      <c r="C14" s="7"/>
      <c r="D14" s="7"/>
      <c r="E14" s="7"/>
      <c r="F14" s="7"/>
      <c r="G14" s="7"/>
      <c r="H14" s="7"/>
    </row>
    <row r="15" spans="1:8" s="6" customFormat="1" ht="75" customHeight="1">
      <c r="A15" s="10"/>
      <c r="B15" s="9"/>
      <c r="C15" s="9"/>
      <c r="D15" s="9"/>
      <c r="E15" s="9"/>
      <c r="F15" s="9"/>
      <c r="G15" s="9"/>
      <c r="H15" s="9"/>
    </row>
    <row r="16" spans="1:8" s="6" customFormat="1" ht="15">
      <c r="A16" s="7"/>
      <c r="B16" s="7"/>
      <c r="C16" s="7"/>
      <c r="D16" s="7"/>
      <c r="E16" s="7"/>
      <c r="F16" s="7"/>
      <c r="G16" s="7"/>
      <c r="H16" s="7"/>
    </row>
    <row r="17" spans="1:8" s="6" customFormat="1" ht="60" customHeight="1">
      <c r="A17" s="9"/>
      <c r="B17" s="9"/>
      <c r="C17" s="9"/>
      <c r="D17" s="9"/>
      <c r="E17" s="9"/>
      <c r="F17" s="9"/>
      <c r="G17" s="9"/>
      <c r="H17" s="9"/>
    </row>
    <row r="18" spans="1:8" s="6" customFormat="1" ht="15">
      <c r="A18" s="12"/>
      <c r="B18" s="12"/>
      <c r="C18" s="12"/>
      <c r="D18" s="12"/>
      <c r="E18" s="12"/>
      <c r="F18" s="12"/>
      <c r="G18" s="12"/>
      <c r="H18" s="12"/>
    </row>
    <row r="19" spans="1:8" s="6" customFormat="1" ht="15">
      <c r="A19" s="12"/>
      <c r="B19" s="12"/>
      <c r="C19" s="12"/>
      <c r="D19" s="12"/>
      <c r="E19" s="12"/>
      <c r="F19" s="12"/>
      <c r="G19" s="12"/>
      <c r="H19" s="12"/>
    </row>
    <row r="20" spans="1:8" s="6" customFormat="1" ht="15">
      <c r="A20" s="12"/>
      <c r="B20" s="12"/>
      <c r="C20" s="12"/>
      <c r="D20" s="12"/>
      <c r="E20" s="12"/>
      <c r="F20" s="12"/>
      <c r="G20" s="12"/>
      <c r="H20" s="12"/>
    </row>
  </sheetData>
  <sheetProtection/>
  <mergeCells count="1">
    <mergeCell ref="A1:H2"/>
  </mergeCells>
  <printOptions/>
  <pageMargins left="0.75" right="0.75" top="1" bottom="1" header="0.5" footer="0.5"/>
  <pageSetup horizontalDpi="1200" verticalDpi="1200" orientation="landscape"/>
  <drawing r:id="rId1"/>
</worksheet>
</file>

<file path=xl/worksheets/sheet2.xml><?xml version="1.0" encoding="utf-8"?>
<worksheet xmlns="http://schemas.openxmlformats.org/spreadsheetml/2006/main" xmlns:r="http://schemas.openxmlformats.org/officeDocument/2006/relationships">
  <sheetPr codeName="Sheet2"/>
  <dimension ref="A1:F24"/>
  <sheetViews>
    <sheetView zoomScale="125" zoomScaleNormal="125" workbookViewId="0" topLeftCell="A1">
      <selection activeCell="A1" sqref="A1:C1"/>
    </sheetView>
  </sheetViews>
  <sheetFormatPr defaultColWidth="11.00390625" defaultRowHeight="12.75"/>
  <cols>
    <col min="1" max="1" width="31.00390625" style="13" customWidth="1"/>
    <col min="2" max="2" width="13.28125" style="13" customWidth="1"/>
    <col min="3" max="3" width="14.00390625" style="13" customWidth="1"/>
    <col min="4" max="4" width="19.00390625" style="13" customWidth="1"/>
    <col min="5" max="16384" width="11.00390625" style="13" customWidth="1"/>
  </cols>
  <sheetData>
    <row r="1" spans="1:4" s="14" customFormat="1" ht="18">
      <c r="A1" s="149" t="s">
        <v>383</v>
      </c>
      <c r="B1" s="149"/>
      <c r="C1" s="149"/>
      <c r="D1" s="23"/>
    </row>
    <row r="2" spans="1:4" s="14" customFormat="1" ht="15">
      <c r="A2" s="148" t="s">
        <v>319</v>
      </c>
      <c r="B2" s="148"/>
      <c r="C2" s="23"/>
      <c r="D2" s="23"/>
    </row>
    <row r="3" spans="1:4" ht="18">
      <c r="A3" s="15"/>
      <c r="B3" s="24"/>
      <c r="C3" s="24"/>
      <c r="D3" s="24"/>
    </row>
    <row r="4" spans="1:4" ht="27.75">
      <c r="A4" s="82" t="s">
        <v>251</v>
      </c>
      <c r="B4" s="27" t="s">
        <v>320</v>
      </c>
      <c r="C4" s="28" t="s">
        <v>252</v>
      </c>
      <c r="D4" s="29" t="s">
        <v>305</v>
      </c>
    </row>
    <row r="5" spans="1:4" ht="15">
      <c r="A5" s="75" t="s">
        <v>253</v>
      </c>
      <c r="B5" s="68">
        <v>703</v>
      </c>
      <c r="C5" s="69">
        <f>B5/734</f>
        <v>0.9577656675749319</v>
      </c>
      <c r="D5" s="70" t="s">
        <v>306</v>
      </c>
    </row>
    <row r="6" spans="1:4" ht="15">
      <c r="A6" s="71" t="s">
        <v>363</v>
      </c>
      <c r="B6" s="72">
        <v>523</v>
      </c>
      <c r="C6" s="73">
        <f>B6/587</f>
        <v>0.8909710391822828</v>
      </c>
      <c r="D6" s="74" t="s">
        <v>306</v>
      </c>
    </row>
    <row r="7" spans="1:4" ht="15">
      <c r="A7" s="75" t="s">
        <v>254</v>
      </c>
      <c r="B7" s="72">
        <v>587</v>
      </c>
      <c r="C7" s="73">
        <f>B7/626</f>
        <v>0.9376996805111821</v>
      </c>
      <c r="D7" s="74" t="s">
        <v>306</v>
      </c>
    </row>
    <row r="8" spans="1:4" ht="15">
      <c r="A8" s="75" t="s">
        <v>384</v>
      </c>
      <c r="B8" s="76">
        <v>449</v>
      </c>
      <c r="C8" s="73">
        <f>B8/676</f>
        <v>0.6642011834319527</v>
      </c>
      <c r="D8" s="74" t="s">
        <v>306</v>
      </c>
    </row>
    <row r="9" spans="1:4" ht="15">
      <c r="A9" s="75" t="s">
        <v>364</v>
      </c>
      <c r="B9" s="76">
        <v>12</v>
      </c>
      <c r="C9" s="73">
        <f>B9/132</f>
        <v>0.09090909090909091</v>
      </c>
      <c r="D9" s="74" t="s">
        <v>306</v>
      </c>
    </row>
    <row r="10" spans="1:4" ht="15">
      <c r="A10" s="90" t="s">
        <v>365</v>
      </c>
      <c r="B10" s="76">
        <v>113</v>
      </c>
      <c r="C10" s="73">
        <f>B10/276</f>
        <v>0.40942028985507245</v>
      </c>
      <c r="D10" s="74" t="s">
        <v>306</v>
      </c>
    </row>
    <row r="11" spans="1:4" ht="15">
      <c r="A11" s="90" t="s">
        <v>366</v>
      </c>
      <c r="B11" s="76">
        <v>94</v>
      </c>
      <c r="C11" s="73">
        <f>B11/354</f>
        <v>0.2655367231638418</v>
      </c>
      <c r="D11" s="74" t="s">
        <v>306</v>
      </c>
    </row>
    <row r="12" spans="1:4" ht="15">
      <c r="A12" s="75" t="s">
        <v>255</v>
      </c>
      <c r="B12" s="76">
        <v>97</v>
      </c>
      <c r="C12" s="73">
        <f>B12/246</f>
        <v>0.3943089430894309</v>
      </c>
      <c r="D12" s="74" t="s">
        <v>306</v>
      </c>
    </row>
    <row r="13" spans="1:4" ht="15">
      <c r="A13" s="75" t="s">
        <v>367</v>
      </c>
      <c r="B13" s="76">
        <v>98</v>
      </c>
      <c r="C13" s="73">
        <f>B13/316</f>
        <v>0.310126582278481</v>
      </c>
      <c r="D13" s="74" t="s">
        <v>306</v>
      </c>
    </row>
    <row r="14" spans="1:4" ht="15">
      <c r="A14" s="75" t="s">
        <v>304</v>
      </c>
      <c r="B14" s="76">
        <v>355</v>
      </c>
      <c r="C14" s="73">
        <f>B14/518</f>
        <v>0.6853281853281853</v>
      </c>
      <c r="D14" s="74" t="s">
        <v>306</v>
      </c>
    </row>
    <row r="15" spans="1:4" ht="15">
      <c r="A15" s="90" t="s">
        <v>368</v>
      </c>
      <c r="B15" s="76">
        <v>120</v>
      </c>
      <c r="C15" s="73">
        <f>B15/518</f>
        <v>0.23166023166023167</v>
      </c>
      <c r="D15" s="74" t="s">
        <v>306</v>
      </c>
    </row>
    <row r="16" spans="1:4" ht="15">
      <c r="A16" s="90" t="s">
        <v>256</v>
      </c>
      <c r="B16" s="76">
        <v>286</v>
      </c>
      <c r="C16" s="73">
        <f>B16/462</f>
        <v>0.6190476190476191</v>
      </c>
      <c r="D16" s="81"/>
    </row>
    <row r="17" spans="1:4" ht="15">
      <c r="A17" s="75" t="s">
        <v>369</v>
      </c>
      <c r="B17" s="76">
        <v>93</v>
      </c>
      <c r="C17" s="73">
        <f>B17/395</f>
        <v>0.23544303797468355</v>
      </c>
      <c r="D17" s="81"/>
    </row>
    <row r="18" spans="1:4" ht="15">
      <c r="A18" s="77" t="s">
        <v>5</v>
      </c>
      <c r="B18" s="78">
        <f>SUM(B5:B17)</f>
        <v>3530</v>
      </c>
      <c r="C18" s="79"/>
      <c r="D18" s="80"/>
    </row>
    <row r="19" spans="1:6" ht="15">
      <c r="A19" s="146"/>
      <c r="B19" s="146"/>
      <c r="C19" s="146"/>
      <c r="D19" s="25"/>
      <c r="E19" s="16"/>
      <c r="F19" s="16"/>
    </row>
    <row r="20" spans="1:6" ht="15">
      <c r="A20" s="147"/>
      <c r="B20" s="147"/>
      <c r="C20" s="147"/>
      <c r="D20" s="25"/>
      <c r="E20" s="16"/>
      <c r="F20" s="16"/>
    </row>
    <row r="21" spans="1:4" ht="15">
      <c r="A21" s="147"/>
      <c r="B21" s="147"/>
      <c r="C21" s="147"/>
      <c r="D21" s="24"/>
    </row>
    <row r="22" spans="2:4" ht="15">
      <c r="B22" s="30"/>
      <c r="C22" s="30"/>
      <c r="D22" s="24"/>
    </row>
    <row r="23" spans="1:4" ht="15">
      <c r="A23" s="30"/>
      <c r="B23" s="26"/>
      <c r="C23" s="26"/>
      <c r="D23" s="24"/>
    </row>
    <row r="24" spans="1:3" ht="15">
      <c r="A24" s="17"/>
      <c r="B24" s="17"/>
      <c r="C24" s="17"/>
    </row>
  </sheetData>
  <sheetProtection/>
  <mergeCells count="3">
    <mergeCell ref="A19:C21"/>
    <mergeCell ref="A2:B2"/>
    <mergeCell ref="A1:C1"/>
  </mergeCells>
  <printOptions/>
  <pageMargins left="0.75" right="0.75" top="1" bottom="1" header="0.5" footer="0.5"/>
  <pageSetup horizontalDpi="1200" verticalDpi="1200" orientation="landscape"/>
  <headerFooter alignWithMargins="0">
    <oddFooter>&amp;C&amp;"Arial,Regular"&amp;8Page &amp;P of &amp;N</oddFooter>
  </headerFooter>
  <drawing r:id="rId1"/>
</worksheet>
</file>

<file path=xl/worksheets/sheet3.xml><?xml version="1.0" encoding="utf-8"?>
<worksheet xmlns="http://schemas.openxmlformats.org/spreadsheetml/2006/main" xmlns:r="http://schemas.openxmlformats.org/officeDocument/2006/relationships">
  <sheetPr codeName="Sheet3"/>
  <dimension ref="A1:F1082"/>
  <sheetViews>
    <sheetView zoomScale="125" zoomScaleNormal="125" workbookViewId="0" topLeftCell="A1">
      <selection activeCell="A1" sqref="A1:F1"/>
    </sheetView>
  </sheetViews>
  <sheetFormatPr defaultColWidth="11.57421875" defaultRowHeight="12.75"/>
  <cols>
    <col min="1" max="1" width="26.28125" style="19" customWidth="1"/>
    <col min="2" max="2" width="25.421875" style="18" customWidth="1"/>
    <col min="3" max="6" width="9.28125" style="0" customWidth="1"/>
    <col min="7" max="16384" width="11.421875" style="0" customWidth="1"/>
  </cols>
  <sheetData>
    <row r="1" spans="1:6" s="1" customFormat="1" ht="18">
      <c r="A1" s="193" t="s">
        <v>382</v>
      </c>
      <c r="B1" s="193"/>
      <c r="C1" s="193"/>
      <c r="D1" s="193"/>
      <c r="E1" s="193"/>
      <c r="F1" s="193"/>
    </row>
    <row r="2" spans="1:6" ht="18" customHeight="1">
      <c r="A2" s="194" t="s">
        <v>385</v>
      </c>
      <c r="B2" s="194"/>
      <c r="C2" s="194"/>
      <c r="D2" s="194"/>
      <c r="E2" s="194"/>
      <c r="F2" s="194"/>
    </row>
    <row r="3" spans="1:6" s="3" customFormat="1" ht="15.75" customHeight="1">
      <c r="A3" s="31"/>
      <c r="B3" s="32"/>
      <c r="C3" s="195" t="s">
        <v>381</v>
      </c>
      <c r="D3" s="196"/>
      <c r="E3" s="195" t="s">
        <v>127</v>
      </c>
      <c r="F3" s="196"/>
    </row>
    <row r="4" spans="1:6" ht="45" customHeight="1">
      <c r="A4" s="163" t="s">
        <v>359</v>
      </c>
      <c r="B4" s="164"/>
      <c r="C4" s="164"/>
      <c r="D4" s="164"/>
      <c r="E4" s="164"/>
      <c r="F4" s="165"/>
    </row>
    <row r="5" spans="1:6" ht="15" customHeight="1">
      <c r="A5" s="153" t="s">
        <v>128</v>
      </c>
      <c r="B5" s="33" t="s">
        <v>0</v>
      </c>
      <c r="C5" s="91">
        <v>3</v>
      </c>
      <c r="D5" s="92">
        <v>0.007</v>
      </c>
      <c r="E5" s="33">
        <v>9</v>
      </c>
      <c r="F5" s="93">
        <v>0.003</v>
      </c>
    </row>
    <row r="6" spans="1:6" ht="15" customHeight="1">
      <c r="A6" s="154"/>
      <c r="B6" s="34" t="s">
        <v>1</v>
      </c>
      <c r="C6" s="94">
        <v>5</v>
      </c>
      <c r="D6" s="95">
        <v>0.011</v>
      </c>
      <c r="E6" s="34">
        <v>49</v>
      </c>
      <c r="F6" s="96">
        <v>0.016</v>
      </c>
    </row>
    <row r="7" spans="1:6" ht="15" customHeight="1">
      <c r="A7" s="154"/>
      <c r="B7" s="34" t="s">
        <v>2</v>
      </c>
      <c r="C7" s="94">
        <v>22</v>
      </c>
      <c r="D7" s="95">
        <v>0.049</v>
      </c>
      <c r="E7" s="34">
        <v>156</v>
      </c>
      <c r="F7" s="96">
        <v>0.051</v>
      </c>
    </row>
    <row r="8" spans="1:6" ht="15" customHeight="1">
      <c r="A8" s="154"/>
      <c r="B8" s="34" t="s">
        <v>3</v>
      </c>
      <c r="C8" s="94">
        <v>209</v>
      </c>
      <c r="D8" s="95">
        <v>0.467</v>
      </c>
      <c r="E8" s="34">
        <v>1467</v>
      </c>
      <c r="F8" s="96">
        <v>0.478</v>
      </c>
    </row>
    <row r="9" spans="1:6" ht="15" customHeight="1">
      <c r="A9" s="154"/>
      <c r="B9" s="34" t="s">
        <v>4</v>
      </c>
      <c r="C9" s="94">
        <v>209</v>
      </c>
      <c r="D9" s="95">
        <v>0.467</v>
      </c>
      <c r="E9" s="34">
        <v>1389</v>
      </c>
      <c r="F9" s="96">
        <v>0.452</v>
      </c>
    </row>
    <row r="10" spans="1:6" ht="15" customHeight="1">
      <c r="A10" s="155"/>
      <c r="B10" s="39" t="s">
        <v>5</v>
      </c>
      <c r="C10" s="97">
        <v>448</v>
      </c>
      <c r="D10" s="95">
        <v>1</v>
      </c>
      <c r="E10" s="98">
        <v>3070</v>
      </c>
      <c r="F10" s="96">
        <v>1</v>
      </c>
    </row>
    <row r="11" spans="1:6" ht="15" customHeight="1">
      <c r="A11" s="153" t="s">
        <v>129</v>
      </c>
      <c r="B11" s="33" t="s">
        <v>0</v>
      </c>
      <c r="C11" s="91">
        <v>3</v>
      </c>
      <c r="D11" s="92">
        <v>0.007</v>
      </c>
      <c r="E11" s="33">
        <v>27</v>
      </c>
      <c r="F11" s="93">
        <v>0.009</v>
      </c>
    </row>
    <row r="12" spans="1:6" ht="15" customHeight="1">
      <c r="A12" s="154"/>
      <c r="B12" s="34" t="s">
        <v>1</v>
      </c>
      <c r="C12" s="94">
        <v>18</v>
      </c>
      <c r="D12" s="95">
        <v>0.04</v>
      </c>
      <c r="E12" s="34">
        <v>153</v>
      </c>
      <c r="F12" s="96">
        <v>0.05</v>
      </c>
    </row>
    <row r="13" spans="1:6" ht="15" customHeight="1">
      <c r="A13" s="154"/>
      <c r="B13" s="34" t="s">
        <v>2</v>
      </c>
      <c r="C13" s="94">
        <v>44</v>
      </c>
      <c r="D13" s="95">
        <v>0.099</v>
      </c>
      <c r="E13" s="34">
        <v>475</v>
      </c>
      <c r="F13" s="96">
        <v>0.155</v>
      </c>
    </row>
    <row r="14" spans="1:6" ht="15" customHeight="1">
      <c r="A14" s="154"/>
      <c r="B14" s="34" t="s">
        <v>3</v>
      </c>
      <c r="C14" s="94">
        <v>214</v>
      </c>
      <c r="D14" s="95">
        <v>0.48</v>
      </c>
      <c r="E14" s="34">
        <v>1498</v>
      </c>
      <c r="F14" s="96">
        <v>0.488</v>
      </c>
    </row>
    <row r="15" spans="1:6" ht="15" customHeight="1">
      <c r="A15" s="154"/>
      <c r="B15" s="34" t="s">
        <v>4</v>
      </c>
      <c r="C15" s="94">
        <v>167</v>
      </c>
      <c r="D15" s="95">
        <v>0.374</v>
      </c>
      <c r="E15" s="34">
        <v>914</v>
      </c>
      <c r="F15" s="96">
        <v>0.298</v>
      </c>
    </row>
    <row r="16" spans="1:6" ht="15" customHeight="1">
      <c r="A16" s="155"/>
      <c r="B16" s="39" t="s">
        <v>5</v>
      </c>
      <c r="C16" s="97">
        <v>446</v>
      </c>
      <c r="D16" s="95">
        <v>1</v>
      </c>
      <c r="E16" s="98">
        <v>3067</v>
      </c>
      <c r="F16" s="96">
        <v>1</v>
      </c>
    </row>
    <row r="17" spans="1:6" ht="15" customHeight="1">
      <c r="A17" s="153" t="s">
        <v>130</v>
      </c>
      <c r="B17" s="33" t="s">
        <v>0</v>
      </c>
      <c r="C17" s="91">
        <v>1</v>
      </c>
      <c r="D17" s="92">
        <v>0.002</v>
      </c>
      <c r="E17" s="33">
        <v>19</v>
      </c>
      <c r="F17" s="93">
        <v>0.006</v>
      </c>
    </row>
    <row r="18" spans="1:6" ht="15" customHeight="1">
      <c r="A18" s="154"/>
      <c r="B18" s="34" t="s">
        <v>1</v>
      </c>
      <c r="C18" s="94">
        <v>17</v>
      </c>
      <c r="D18" s="95">
        <v>0.038</v>
      </c>
      <c r="E18" s="34">
        <v>97</v>
      </c>
      <c r="F18" s="96">
        <v>0.032</v>
      </c>
    </row>
    <row r="19" spans="1:6" ht="15" customHeight="1">
      <c r="A19" s="154"/>
      <c r="B19" s="34" t="s">
        <v>2</v>
      </c>
      <c r="C19" s="94">
        <v>67</v>
      </c>
      <c r="D19" s="95">
        <v>0.15</v>
      </c>
      <c r="E19" s="34">
        <v>449</v>
      </c>
      <c r="F19" s="96">
        <v>0.146</v>
      </c>
    </row>
    <row r="20" spans="1:6" ht="15" customHeight="1">
      <c r="A20" s="154"/>
      <c r="B20" s="34" t="s">
        <v>3</v>
      </c>
      <c r="C20" s="94">
        <v>261</v>
      </c>
      <c r="D20" s="95">
        <v>0.585</v>
      </c>
      <c r="E20" s="34">
        <v>1753</v>
      </c>
      <c r="F20" s="96">
        <v>0.572</v>
      </c>
    </row>
    <row r="21" spans="1:6" ht="15" customHeight="1">
      <c r="A21" s="154"/>
      <c r="B21" s="34" t="s">
        <v>4</v>
      </c>
      <c r="C21" s="94">
        <v>100</v>
      </c>
      <c r="D21" s="95">
        <v>0.224</v>
      </c>
      <c r="E21" s="34">
        <v>747</v>
      </c>
      <c r="F21" s="96">
        <v>0.244</v>
      </c>
    </row>
    <row r="22" spans="1:6" ht="15" customHeight="1">
      <c r="A22" s="155"/>
      <c r="B22" s="39" t="s">
        <v>5</v>
      </c>
      <c r="C22" s="97">
        <v>446</v>
      </c>
      <c r="D22" s="95">
        <v>1</v>
      </c>
      <c r="E22" s="98">
        <v>3065</v>
      </c>
      <c r="F22" s="96">
        <v>1</v>
      </c>
    </row>
    <row r="23" spans="1:6" ht="15" customHeight="1">
      <c r="A23" s="153" t="s">
        <v>131</v>
      </c>
      <c r="B23" s="33" t="s">
        <v>0</v>
      </c>
      <c r="C23" s="91">
        <v>1</v>
      </c>
      <c r="D23" s="92">
        <v>0.002</v>
      </c>
      <c r="E23" s="33">
        <v>14</v>
      </c>
      <c r="F23" s="93">
        <v>0.005</v>
      </c>
    </row>
    <row r="24" spans="1:6" ht="15" customHeight="1">
      <c r="A24" s="154"/>
      <c r="B24" s="34" t="s">
        <v>1</v>
      </c>
      <c r="C24" s="94">
        <v>5</v>
      </c>
      <c r="D24" s="95">
        <v>0.011</v>
      </c>
      <c r="E24" s="34">
        <v>60</v>
      </c>
      <c r="F24" s="96">
        <v>0.02</v>
      </c>
    </row>
    <row r="25" spans="1:6" ht="15" customHeight="1">
      <c r="A25" s="154"/>
      <c r="B25" s="34" t="s">
        <v>2</v>
      </c>
      <c r="C25" s="94">
        <v>31</v>
      </c>
      <c r="D25" s="95">
        <v>0.07</v>
      </c>
      <c r="E25" s="34">
        <v>254</v>
      </c>
      <c r="F25" s="96">
        <v>0.083</v>
      </c>
    </row>
    <row r="26" spans="1:6" ht="15" customHeight="1">
      <c r="A26" s="154"/>
      <c r="B26" s="34" t="s">
        <v>3</v>
      </c>
      <c r="C26" s="94">
        <v>205</v>
      </c>
      <c r="D26" s="95">
        <v>0.46</v>
      </c>
      <c r="E26" s="34">
        <v>1442</v>
      </c>
      <c r="F26" s="96">
        <v>0.47</v>
      </c>
    </row>
    <row r="27" spans="1:6" ht="15" customHeight="1">
      <c r="A27" s="154"/>
      <c r="B27" s="34" t="s">
        <v>4</v>
      </c>
      <c r="C27" s="94">
        <v>204</v>
      </c>
      <c r="D27" s="95">
        <v>0.457</v>
      </c>
      <c r="E27" s="34">
        <v>1296</v>
      </c>
      <c r="F27" s="96">
        <v>0.423</v>
      </c>
    </row>
    <row r="28" spans="1:6" ht="15" customHeight="1">
      <c r="A28" s="155"/>
      <c r="B28" s="39" t="s">
        <v>5</v>
      </c>
      <c r="C28" s="97">
        <v>446</v>
      </c>
      <c r="D28" s="95">
        <v>1</v>
      </c>
      <c r="E28" s="98">
        <v>3066</v>
      </c>
      <c r="F28" s="96">
        <v>1</v>
      </c>
    </row>
    <row r="29" spans="1:6" ht="30" customHeight="1">
      <c r="A29" s="163" t="s">
        <v>132</v>
      </c>
      <c r="B29" s="164"/>
      <c r="C29" s="164"/>
      <c r="D29" s="164"/>
      <c r="E29" s="164"/>
      <c r="F29" s="165"/>
    </row>
    <row r="30" spans="1:6" ht="15" customHeight="1">
      <c r="A30" s="153" t="s">
        <v>134</v>
      </c>
      <c r="B30" s="33" t="s">
        <v>0</v>
      </c>
      <c r="C30" s="91">
        <v>4</v>
      </c>
      <c r="D30" s="92">
        <v>0.009</v>
      </c>
      <c r="E30" s="33">
        <v>22</v>
      </c>
      <c r="F30" s="93">
        <v>0.007</v>
      </c>
    </row>
    <row r="31" spans="1:6" ht="15" customHeight="1">
      <c r="A31" s="154"/>
      <c r="B31" s="34" t="s">
        <v>1</v>
      </c>
      <c r="C31" s="94">
        <v>8</v>
      </c>
      <c r="D31" s="95">
        <v>0.018</v>
      </c>
      <c r="E31" s="34">
        <v>97</v>
      </c>
      <c r="F31" s="96">
        <v>0.032</v>
      </c>
    </row>
    <row r="32" spans="1:6" ht="15" customHeight="1">
      <c r="A32" s="154"/>
      <c r="B32" s="34" t="s">
        <v>2</v>
      </c>
      <c r="C32" s="94">
        <v>52</v>
      </c>
      <c r="D32" s="95">
        <v>0.116</v>
      </c>
      <c r="E32" s="34">
        <v>491</v>
      </c>
      <c r="F32" s="96">
        <v>0.16</v>
      </c>
    </row>
    <row r="33" spans="1:6" ht="15" customHeight="1">
      <c r="A33" s="154"/>
      <c r="B33" s="34" t="s">
        <v>3</v>
      </c>
      <c r="C33" s="94">
        <v>207</v>
      </c>
      <c r="D33" s="95">
        <v>0.462</v>
      </c>
      <c r="E33" s="34">
        <v>1362</v>
      </c>
      <c r="F33" s="96">
        <v>0.445</v>
      </c>
    </row>
    <row r="34" spans="1:6" ht="15" customHeight="1">
      <c r="A34" s="154"/>
      <c r="B34" s="34" t="s">
        <v>4</v>
      </c>
      <c r="C34" s="94">
        <v>177</v>
      </c>
      <c r="D34" s="95">
        <v>0.395</v>
      </c>
      <c r="E34" s="34">
        <v>1088</v>
      </c>
      <c r="F34" s="96">
        <v>0.356</v>
      </c>
    </row>
    <row r="35" spans="1:6" ht="15" customHeight="1">
      <c r="A35" s="155"/>
      <c r="B35" s="39" t="s">
        <v>5</v>
      </c>
      <c r="C35" s="97">
        <v>448</v>
      </c>
      <c r="D35" s="95">
        <v>1</v>
      </c>
      <c r="E35" s="98">
        <v>3060</v>
      </c>
      <c r="F35" s="96">
        <v>1</v>
      </c>
    </row>
    <row r="36" spans="1:6" ht="15" customHeight="1">
      <c r="A36" s="197" t="s">
        <v>135</v>
      </c>
      <c r="B36" s="33" t="s">
        <v>0</v>
      </c>
      <c r="C36" s="91">
        <v>3</v>
      </c>
      <c r="D36" s="92">
        <v>0.007</v>
      </c>
      <c r="E36" s="33">
        <v>14</v>
      </c>
      <c r="F36" s="93">
        <v>0.005</v>
      </c>
    </row>
    <row r="37" spans="1:6" ht="15" customHeight="1">
      <c r="A37" s="198"/>
      <c r="B37" s="34" t="s">
        <v>1</v>
      </c>
      <c r="C37" s="94">
        <v>7</v>
      </c>
      <c r="D37" s="95">
        <v>0.016</v>
      </c>
      <c r="E37" s="34">
        <v>72</v>
      </c>
      <c r="F37" s="96">
        <v>0.024</v>
      </c>
    </row>
    <row r="38" spans="1:6" ht="15" customHeight="1">
      <c r="A38" s="198"/>
      <c r="B38" s="34" t="s">
        <v>2</v>
      </c>
      <c r="C38" s="94">
        <v>45</v>
      </c>
      <c r="D38" s="95">
        <v>0.101</v>
      </c>
      <c r="E38" s="34">
        <v>467</v>
      </c>
      <c r="F38" s="96">
        <v>0.153</v>
      </c>
    </row>
    <row r="39" spans="1:6" ht="15" customHeight="1">
      <c r="A39" s="198"/>
      <c r="B39" s="34" t="s">
        <v>3</v>
      </c>
      <c r="C39" s="94">
        <v>210</v>
      </c>
      <c r="D39" s="95">
        <v>0.47</v>
      </c>
      <c r="E39" s="34">
        <v>1376</v>
      </c>
      <c r="F39" s="96">
        <v>0.45</v>
      </c>
    </row>
    <row r="40" spans="1:6" ht="15" customHeight="1">
      <c r="A40" s="198"/>
      <c r="B40" s="34" t="s">
        <v>4</v>
      </c>
      <c r="C40" s="94">
        <v>182</v>
      </c>
      <c r="D40" s="95">
        <v>0.407</v>
      </c>
      <c r="E40" s="34">
        <v>1130</v>
      </c>
      <c r="F40" s="96">
        <v>0.369</v>
      </c>
    </row>
    <row r="41" spans="1:6" ht="15" customHeight="1">
      <c r="A41" s="199"/>
      <c r="B41" s="39" t="s">
        <v>5</v>
      </c>
      <c r="C41" s="97">
        <v>447</v>
      </c>
      <c r="D41" s="99">
        <v>1</v>
      </c>
      <c r="E41" s="98">
        <v>3059</v>
      </c>
      <c r="F41" s="100">
        <v>1</v>
      </c>
    </row>
    <row r="42" spans="1:6" ht="30" customHeight="1">
      <c r="A42" s="163" t="s">
        <v>138</v>
      </c>
      <c r="B42" s="164"/>
      <c r="C42" s="164"/>
      <c r="D42" s="164"/>
      <c r="E42" s="164"/>
      <c r="F42" s="165"/>
    </row>
    <row r="43" spans="1:6" ht="15" customHeight="1">
      <c r="A43" s="153" t="s">
        <v>136</v>
      </c>
      <c r="B43" s="33" t="s">
        <v>0</v>
      </c>
      <c r="C43" s="91">
        <v>2</v>
      </c>
      <c r="D43" s="92">
        <v>0.004</v>
      </c>
      <c r="E43" s="33">
        <v>39</v>
      </c>
      <c r="F43" s="93">
        <v>0.013</v>
      </c>
    </row>
    <row r="44" spans="1:6" ht="15" customHeight="1">
      <c r="A44" s="154"/>
      <c r="B44" s="34" t="s">
        <v>1</v>
      </c>
      <c r="C44" s="94">
        <v>16</v>
      </c>
      <c r="D44" s="95">
        <v>0.036</v>
      </c>
      <c r="E44" s="34">
        <v>175</v>
      </c>
      <c r="F44" s="96">
        <v>0.057</v>
      </c>
    </row>
    <row r="45" spans="1:6" ht="15" customHeight="1">
      <c r="A45" s="154"/>
      <c r="B45" s="34" t="s">
        <v>2</v>
      </c>
      <c r="C45" s="94">
        <v>81</v>
      </c>
      <c r="D45" s="95">
        <v>0.181</v>
      </c>
      <c r="E45" s="34">
        <v>701</v>
      </c>
      <c r="F45" s="96">
        <v>0.229</v>
      </c>
    </row>
    <row r="46" spans="1:6" ht="15" customHeight="1">
      <c r="A46" s="154"/>
      <c r="B46" s="34" t="s">
        <v>3</v>
      </c>
      <c r="C46" s="94">
        <v>191</v>
      </c>
      <c r="D46" s="95">
        <v>0.427</v>
      </c>
      <c r="E46" s="34">
        <v>1206</v>
      </c>
      <c r="F46" s="96">
        <v>0.394</v>
      </c>
    </row>
    <row r="47" spans="1:6" ht="15" customHeight="1">
      <c r="A47" s="154"/>
      <c r="B47" s="34" t="s">
        <v>4</v>
      </c>
      <c r="C47" s="94">
        <v>157</v>
      </c>
      <c r="D47" s="95">
        <v>0.351</v>
      </c>
      <c r="E47" s="34">
        <v>937</v>
      </c>
      <c r="F47" s="96">
        <v>0.306</v>
      </c>
    </row>
    <row r="48" spans="1:6" ht="15" customHeight="1">
      <c r="A48" s="155"/>
      <c r="B48" s="39" t="s">
        <v>5</v>
      </c>
      <c r="C48" s="97">
        <v>447</v>
      </c>
      <c r="D48" s="95">
        <v>1</v>
      </c>
      <c r="E48" s="98">
        <v>3058</v>
      </c>
      <c r="F48" s="96">
        <v>1</v>
      </c>
    </row>
    <row r="49" spans="1:6" ht="15" customHeight="1">
      <c r="A49" s="153" t="s">
        <v>133</v>
      </c>
      <c r="B49" s="33" t="s">
        <v>0</v>
      </c>
      <c r="C49" s="91">
        <v>4</v>
      </c>
      <c r="D49" s="92">
        <v>0.009</v>
      </c>
      <c r="E49" s="33">
        <v>45</v>
      </c>
      <c r="F49" s="93">
        <v>0.015</v>
      </c>
    </row>
    <row r="50" spans="1:6" ht="15" customHeight="1">
      <c r="A50" s="154"/>
      <c r="B50" s="34" t="s">
        <v>1</v>
      </c>
      <c r="C50" s="94">
        <v>21</v>
      </c>
      <c r="D50" s="95">
        <v>0.047</v>
      </c>
      <c r="E50" s="34">
        <v>209</v>
      </c>
      <c r="F50" s="96">
        <v>0.068</v>
      </c>
    </row>
    <row r="51" spans="1:6" ht="15" customHeight="1">
      <c r="A51" s="154"/>
      <c r="B51" s="34" t="s">
        <v>2</v>
      </c>
      <c r="C51" s="94">
        <v>46</v>
      </c>
      <c r="D51" s="95">
        <v>0.103</v>
      </c>
      <c r="E51" s="34">
        <v>362</v>
      </c>
      <c r="F51" s="96">
        <v>0.119</v>
      </c>
    </row>
    <row r="52" spans="1:6" ht="15" customHeight="1">
      <c r="A52" s="154"/>
      <c r="B52" s="34" t="s">
        <v>3</v>
      </c>
      <c r="C52" s="94">
        <v>157</v>
      </c>
      <c r="D52" s="95">
        <v>0.35</v>
      </c>
      <c r="E52" s="34">
        <v>1037</v>
      </c>
      <c r="F52" s="96">
        <v>0.34</v>
      </c>
    </row>
    <row r="53" spans="1:6" ht="15" customHeight="1">
      <c r="A53" s="154"/>
      <c r="B53" s="34" t="s">
        <v>4</v>
      </c>
      <c r="C53" s="94">
        <v>220</v>
      </c>
      <c r="D53" s="95">
        <v>0.491</v>
      </c>
      <c r="E53" s="34">
        <v>1400</v>
      </c>
      <c r="F53" s="96">
        <v>0.459</v>
      </c>
    </row>
    <row r="54" spans="1:6" ht="15" customHeight="1">
      <c r="A54" s="155"/>
      <c r="B54" s="39" t="s">
        <v>5</v>
      </c>
      <c r="C54" s="97">
        <v>448</v>
      </c>
      <c r="D54" s="95">
        <v>1</v>
      </c>
      <c r="E54" s="98">
        <v>3053</v>
      </c>
      <c r="F54" s="96">
        <v>1</v>
      </c>
    </row>
    <row r="55" spans="1:6" ht="15" customHeight="1">
      <c r="A55" s="153" t="s">
        <v>137</v>
      </c>
      <c r="B55" s="33" t="s">
        <v>0</v>
      </c>
      <c r="C55" s="91">
        <v>4</v>
      </c>
      <c r="D55" s="92">
        <v>0.009</v>
      </c>
      <c r="E55" s="33">
        <v>34</v>
      </c>
      <c r="F55" s="93">
        <v>0.011</v>
      </c>
    </row>
    <row r="56" spans="1:6" ht="15" customHeight="1">
      <c r="A56" s="154"/>
      <c r="B56" s="34" t="s">
        <v>1</v>
      </c>
      <c r="C56" s="94">
        <v>13</v>
      </c>
      <c r="D56" s="95">
        <v>0.029</v>
      </c>
      <c r="E56" s="34">
        <v>189</v>
      </c>
      <c r="F56" s="96">
        <v>0.062</v>
      </c>
    </row>
    <row r="57" spans="1:6" ht="15" customHeight="1">
      <c r="A57" s="154"/>
      <c r="B57" s="34" t="s">
        <v>2</v>
      </c>
      <c r="C57" s="94">
        <v>54</v>
      </c>
      <c r="D57" s="95">
        <v>0.121</v>
      </c>
      <c r="E57" s="34">
        <v>473</v>
      </c>
      <c r="F57" s="96">
        <v>0.155</v>
      </c>
    </row>
    <row r="58" spans="1:6" ht="15" customHeight="1">
      <c r="A58" s="154"/>
      <c r="B58" s="34" t="s">
        <v>3</v>
      </c>
      <c r="C58" s="94">
        <v>190</v>
      </c>
      <c r="D58" s="95">
        <v>0.424</v>
      </c>
      <c r="E58" s="34">
        <v>1295</v>
      </c>
      <c r="F58" s="96">
        <v>0.424</v>
      </c>
    </row>
    <row r="59" spans="1:6" ht="15" customHeight="1">
      <c r="A59" s="154"/>
      <c r="B59" s="34" t="s">
        <v>4</v>
      </c>
      <c r="C59" s="94">
        <v>187</v>
      </c>
      <c r="D59" s="95">
        <v>0.417</v>
      </c>
      <c r="E59" s="34">
        <v>1061</v>
      </c>
      <c r="F59" s="96">
        <v>0.348</v>
      </c>
    </row>
    <row r="60" spans="1:6" ht="15" customHeight="1">
      <c r="A60" s="155"/>
      <c r="B60" s="39" t="s">
        <v>5</v>
      </c>
      <c r="C60" s="97">
        <v>448</v>
      </c>
      <c r="D60" s="95">
        <v>1</v>
      </c>
      <c r="E60" s="98">
        <v>3052</v>
      </c>
      <c r="F60" s="96">
        <v>1</v>
      </c>
    </row>
    <row r="61" spans="1:6" ht="30" customHeight="1">
      <c r="A61" s="163" t="s">
        <v>144</v>
      </c>
      <c r="B61" s="164"/>
      <c r="C61" s="164"/>
      <c r="D61" s="164"/>
      <c r="E61" s="164"/>
      <c r="F61" s="165"/>
    </row>
    <row r="62" spans="1:6" ht="15" customHeight="1">
      <c r="A62" s="153" t="s">
        <v>139</v>
      </c>
      <c r="B62" s="33" t="s">
        <v>6</v>
      </c>
      <c r="C62" s="91">
        <v>1</v>
      </c>
      <c r="D62" s="92">
        <v>0.002</v>
      </c>
      <c r="E62" s="33">
        <v>6</v>
      </c>
      <c r="F62" s="93">
        <v>0.002</v>
      </c>
    </row>
    <row r="63" spans="1:6" ht="15" customHeight="1">
      <c r="A63" s="154"/>
      <c r="B63" s="34" t="s">
        <v>7</v>
      </c>
      <c r="C63" s="94">
        <v>3</v>
      </c>
      <c r="D63" s="95">
        <v>0.007</v>
      </c>
      <c r="E63" s="34">
        <v>21</v>
      </c>
      <c r="F63" s="96">
        <v>0.007</v>
      </c>
    </row>
    <row r="64" spans="1:6" ht="15" customHeight="1">
      <c r="A64" s="154"/>
      <c r="B64" s="34" t="s">
        <v>8</v>
      </c>
      <c r="C64" s="94">
        <v>57</v>
      </c>
      <c r="D64" s="95">
        <v>0.128</v>
      </c>
      <c r="E64" s="34">
        <v>409</v>
      </c>
      <c r="F64" s="96">
        <v>0.133</v>
      </c>
    </row>
    <row r="65" spans="1:6" ht="15" customHeight="1">
      <c r="A65" s="154"/>
      <c r="B65" s="34" t="s">
        <v>9</v>
      </c>
      <c r="C65" s="94">
        <v>228</v>
      </c>
      <c r="D65" s="95">
        <v>0.511</v>
      </c>
      <c r="E65" s="34">
        <v>1588</v>
      </c>
      <c r="F65" s="96">
        <v>0.518</v>
      </c>
    </row>
    <row r="66" spans="1:6" ht="15" customHeight="1">
      <c r="A66" s="154"/>
      <c r="B66" s="34" t="s">
        <v>10</v>
      </c>
      <c r="C66" s="94">
        <v>157</v>
      </c>
      <c r="D66" s="95">
        <v>0.352</v>
      </c>
      <c r="E66" s="34">
        <v>1043</v>
      </c>
      <c r="F66" s="96">
        <v>0.34</v>
      </c>
    </row>
    <row r="67" spans="1:6" ht="15" customHeight="1">
      <c r="A67" s="155"/>
      <c r="B67" s="39" t="s">
        <v>5</v>
      </c>
      <c r="C67" s="97">
        <v>446</v>
      </c>
      <c r="D67" s="95">
        <v>1</v>
      </c>
      <c r="E67" s="98">
        <v>3067</v>
      </c>
      <c r="F67" s="96">
        <v>1</v>
      </c>
    </row>
    <row r="68" spans="1:6" ht="15" customHeight="1">
      <c r="A68" s="153" t="s">
        <v>140</v>
      </c>
      <c r="B68" s="33" t="s">
        <v>6</v>
      </c>
      <c r="C68" s="91">
        <v>2</v>
      </c>
      <c r="D68" s="92">
        <v>0.004</v>
      </c>
      <c r="E68" s="33">
        <v>19</v>
      </c>
      <c r="F68" s="93">
        <v>0.006</v>
      </c>
    </row>
    <row r="69" spans="1:6" ht="15" customHeight="1">
      <c r="A69" s="154"/>
      <c r="B69" s="34" t="s">
        <v>7</v>
      </c>
      <c r="C69" s="94">
        <v>9</v>
      </c>
      <c r="D69" s="95">
        <v>0.02</v>
      </c>
      <c r="E69" s="34">
        <v>139</v>
      </c>
      <c r="F69" s="96">
        <v>0.045</v>
      </c>
    </row>
    <row r="70" spans="1:6" ht="15" customHeight="1">
      <c r="A70" s="154"/>
      <c r="B70" s="34" t="s">
        <v>8</v>
      </c>
      <c r="C70" s="94">
        <v>92</v>
      </c>
      <c r="D70" s="95">
        <v>0.206</v>
      </c>
      <c r="E70" s="34">
        <v>753</v>
      </c>
      <c r="F70" s="96">
        <v>0.246</v>
      </c>
    </row>
    <row r="71" spans="1:6" ht="15" customHeight="1">
      <c r="A71" s="154"/>
      <c r="B71" s="34" t="s">
        <v>9</v>
      </c>
      <c r="C71" s="94">
        <v>193</v>
      </c>
      <c r="D71" s="95">
        <v>0.433</v>
      </c>
      <c r="E71" s="34">
        <v>1338</v>
      </c>
      <c r="F71" s="96">
        <v>0.437</v>
      </c>
    </row>
    <row r="72" spans="1:6" ht="15" customHeight="1">
      <c r="A72" s="154"/>
      <c r="B72" s="34" t="s">
        <v>10</v>
      </c>
      <c r="C72" s="94">
        <v>150</v>
      </c>
      <c r="D72" s="95">
        <v>0.336</v>
      </c>
      <c r="E72" s="34">
        <v>815</v>
      </c>
      <c r="F72" s="96">
        <v>0.266</v>
      </c>
    </row>
    <row r="73" spans="1:6" ht="15" customHeight="1">
      <c r="A73" s="155"/>
      <c r="B73" s="39" t="s">
        <v>5</v>
      </c>
      <c r="C73" s="97">
        <v>446</v>
      </c>
      <c r="D73" s="95">
        <v>1</v>
      </c>
      <c r="E73" s="98">
        <v>3064</v>
      </c>
      <c r="F73" s="96">
        <v>1</v>
      </c>
    </row>
    <row r="74" spans="1:6" ht="15" customHeight="1">
      <c r="A74" s="153" t="s">
        <v>141</v>
      </c>
      <c r="B74" s="33" t="s">
        <v>6</v>
      </c>
      <c r="C74" s="91">
        <v>3</v>
      </c>
      <c r="D74" s="92">
        <v>0.007</v>
      </c>
      <c r="E74" s="33">
        <v>31</v>
      </c>
      <c r="F74" s="93">
        <v>0.01</v>
      </c>
    </row>
    <row r="75" spans="1:6" ht="15" customHeight="1">
      <c r="A75" s="154"/>
      <c r="B75" s="34" t="s">
        <v>7</v>
      </c>
      <c r="C75" s="94">
        <v>16</v>
      </c>
      <c r="D75" s="95">
        <v>0.036</v>
      </c>
      <c r="E75" s="34">
        <v>215</v>
      </c>
      <c r="F75" s="96">
        <v>0.07</v>
      </c>
    </row>
    <row r="76" spans="1:6" ht="15" customHeight="1">
      <c r="A76" s="154"/>
      <c r="B76" s="34" t="s">
        <v>8</v>
      </c>
      <c r="C76" s="94">
        <v>87</v>
      </c>
      <c r="D76" s="95">
        <v>0.195</v>
      </c>
      <c r="E76" s="34">
        <v>761</v>
      </c>
      <c r="F76" s="96">
        <v>0.249</v>
      </c>
    </row>
    <row r="77" spans="1:6" ht="15" customHeight="1">
      <c r="A77" s="154"/>
      <c r="B77" s="34" t="s">
        <v>9</v>
      </c>
      <c r="C77" s="94">
        <v>201</v>
      </c>
      <c r="D77" s="95">
        <v>0.451</v>
      </c>
      <c r="E77" s="34">
        <v>1279</v>
      </c>
      <c r="F77" s="96">
        <v>0.418</v>
      </c>
    </row>
    <row r="78" spans="1:6" ht="15" customHeight="1">
      <c r="A78" s="154"/>
      <c r="B78" s="34" t="s">
        <v>10</v>
      </c>
      <c r="C78" s="94">
        <v>139</v>
      </c>
      <c r="D78" s="95">
        <v>0.312</v>
      </c>
      <c r="E78" s="34">
        <v>776</v>
      </c>
      <c r="F78" s="96">
        <v>0.253</v>
      </c>
    </row>
    <row r="79" spans="1:6" ht="15" customHeight="1">
      <c r="A79" s="155"/>
      <c r="B79" s="39" t="s">
        <v>5</v>
      </c>
      <c r="C79" s="97">
        <v>446</v>
      </c>
      <c r="D79" s="95">
        <v>1</v>
      </c>
      <c r="E79" s="98">
        <v>3062</v>
      </c>
      <c r="F79" s="96">
        <v>1</v>
      </c>
    </row>
    <row r="80" spans="1:6" ht="15" customHeight="1">
      <c r="A80" s="153" t="s">
        <v>142</v>
      </c>
      <c r="B80" s="33" t="s">
        <v>6</v>
      </c>
      <c r="C80" s="91">
        <v>3</v>
      </c>
      <c r="D80" s="92">
        <v>0.007</v>
      </c>
      <c r="E80" s="33">
        <v>19</v>
      </c>
      <c r="F80" s="93">
        <v>0.006</v>
      </c>
    </row>
    <row r="81" spans="1:6" ht="15" customHeight="1">
      <c r="A81" s="154"/>
      <c r="B81" s="34" t="s">
        <v>7</v>
      </c>
      <c r="C81" s="94">
        <v>7</v>
      </c>
      <c r="D81" s="95">
        <v>0.016</v>
      </c>
      <c r="E81" s="34">
        <v>131</v>
      </c>
      <c r="F81" s="96">
        <v>0.043</v>
      </c>
    </row>
    <row r="82" spans="1:6" ht="15" customHeight="1">
      <c r="A82" s="154"/>
      <c r="B82" s="34" t="s">
        <v>8</v>
      </c>
      <c r="C82" s="94">
        <v>66</v>
      </c>
      <c r="D82" s="95">
        <v>0.148</v>
      </c>
      <c r="E82" s="34">
        <v>611</v>
      </c>
      <c r="F82" s="96">
        <v>0.199</v>
      </c>
    </row>
    <row r="83" spans="1:6" ht="15" customHeight="1">
      <c r="A83" s="154"/>
      <c r="B83" s="34" t="s">
        <v>9</v>
      </c>
      <c r="C83" s="94">
        <v>204</v>
      </c>
      <c r="D83" s="95">
        <v>0.457</v>
      </c>
      <c r="E83" s="34">
        <v>1307</v>
      </c>
      <c r="F83" s="96">
        <v>0.426</v>
      </c>
    </row>
    <row r="84" spans="1:6" ht="15" customHeight="1">
      <c r="A84" s="154"/>
      <c r="B84" s="34" t="s">
        <v>10</v>
      </c>
      <c r="C84" s="94">
        <v>166</v>
      </c>
      <c r="D84" s="95">
        <v>0.372</v>
      </c>
      <c r="E84" s="34">
        <v>997</v>
      </c>
      <c r="F84" s="96">
        <v>0.325</v>
      </c>
    </row>
    <row r="85" spans="1:6" ht="15" customHeight="1">
      <c r="A85" s="155"/>
      <c r="B85" s="39" t="s">
        <v>5</v>
      </c>
      <c r="C85" s="97">
        <v>446</v>
      </c>
      <c r="D85" s="99">
        <v>1</v>
      </c>
      <c r="E85" s="98">
        <v>3065</v>
      </c>
      <c r="F85" s="100">
        <v>1</v>
      </c>
    </row>
    <row r="86" spans="1:6" ht="30" customHeight="1">
      <c r="A86" s="163" t="s">
        <v>145</v>
      </c>
      <c r="B86" s="164"/>
      <c r="C86" s="164"/>
      <c r="D86" s="164"/>
      <c r="E86" s="164"/>
      <c r="F86" s="165"/>
    </row>
    <row r="87" spans="1:6" ht="15" customHeight="1">
      <c r="A87" s="153" t="s">
        <v>143</v>
      </c>
      <c r="B87" s="33" t="s">
        <v>6</v>
      </c>
      <c r="C87" s="91">
        <v>1</v>
      </c>
      <c r="D87" s="92">
        <v>0.002</v>
      </c>
      <c r="E87" s="33">
        <v>12</v>
      </c>
      <c r="F87" s="93">
        <v>0.004</v>
      </c>
    </row>
    <row r="88" spans="1:6" ht="15" customHeight="1">
      <c r="A88" s="154"/>
      <c r="B88" s="34" t="s">
        <v>7</v>
      </c>
      <c r="C88" s="94">
        <v>6</v>
      </c>
      <c r="D88" s="95">
        <v>0.014</v>
      </c>
      <c r="E88" s="34">
        <v>143</v>
      </c>
      <c r="F88" s="96">
        <v>0.047</v>
      </c>
    </row>
    <row r="89" spans="1:6" ht="15" customHeight="1">
      <c r="A89" s="154"/>
      <c r="B89" s="34" t="s">
        <v>8</v>
      </c>
      <c r="C89" s="94">
        <v>80</v>
      </c>
      <c r="D89" s="95">
        <v>0.18</v>
      </c>
      <c r="E89" s="34">
        <v>733</v>
      </c>
      <c r="F89" s="96">
        <v>0.239</v>
      </c>
    </row>
    <row r="90" spans="1:6" ht="15" customHeight="1">
      <c r="A90" s="154"/>
      <c r="B90" s="34" t="s">
        <v>9</v>
      </c>
      <c r="C90" s="94">
        <v>202</v>
      </c>
      <c r="D90" s="95">
        <v>0.455</v>
      </c>
      <c r="E90" s="34">
        <v>1344</v>
      </c>
      <c r="F90" s="96">
        <v>0.439</v>
      </c>
    </row>
    <row r="91" spans="1:6" ht="15" customHeight="1">
      <c r="A91" s="154"/>
      <c r="B91" s="34" t="s">
        <v>10</v>
      </c>
      <c r="C91" s="94">
        <v>155</v>
      </c>
      <c r="D91" s="95">
        <v>0.349</v>
      </c>
      <c r="E91" s="34">
        <v>830</v>
      </c>
      <c r="F91" s="96">
        <v>0.271</v>
      </c>
    </row>
    <row r="92" spans="1:6" ht="15" customHeight="1">
      <c r="A92" s="155"/>
      <c r="B92" s="39" t="s">
        <v>5</v>
      </c>
      <c r="C92" s="97">
        <v>444</v>
      </c>
      <c r="D92" s="101">
        <v>1</v>
      </c>
      <c r="E92" s="98">
        <v>3062</v>
      </c>
      <c r="F92" s="102">
        <v>1</v>
      </c>
    </row>
    <row r="93" spans="1:6" ht="15" customHeight="1">
      <c r="A93" s="153" t="s">
        <v>146</v>
      </c>
      <c r="B93" s="33" t="s">
        <v>6</v>
      </c>
      <c r="C93" s="91">
        <v>2</v>
      </c>
      <c r="D93" s="92">
        <v>0.004</v>
      </c>
      <c r="E93" s="33">
        <v>19</v>
      </c>
      <c r="F93" s="93">
        <v>0.006</v>
      </c>
    </row>
    <row r="94" spans="1:6" ht="15" customHeight="1">
      <c r="A94" s="154"/>
      <c r="B94" s="34" t="s">
        <v>7</v>
      </c>
      <c r="C94" s="94">
        <v>10</v>
      </c>
      <c r="D94" s="95">
        <v>0.022</v>
      </c>
      <c r="E94" s="34">
        <v>196</v>
      </c>
      <c r="F94" s="96">
        <v>0.064</v>
      </c>
    </row>
    <row r="95" spans="1:6" ht="15" customHeight="1">
      <c r="A95" s="154"/>
      <c r="B95" s="34" t="s">
        <v>8</v>
      </c>
      <c r="C95" s="94">
        <v>94</v>
      </c>
      <c r="D95" s="95">
        <v>0.211</v>
      </c>
      <c r="E95" s="34">
        <v>799</v>
      </c>
      <c r="F95" s="96">
        <v>0.261</v>
      </c>
    </row>
    <row r="96" spans="1:6" ht="15" customHeight="1">
      <c r="A96" s="154"/>
      <c r="B96" s="34" t="s">
        <v>9</v>
      </c>
      <c r="C96" s="94">
        <v>216</v>
      </c>
      <c r="D96" s="95">
        <v>0.485</v>
      </c>
      <c r="E96" s="34">
        <v>1286</v>
      </c>
      <c r="F96" s="96">
        <v>0.42</v>
      </c>
    </row>
    <row r="97" spans="1:6" ht="15" customHeight="1">
      <c r="A97" s="154"/>
      <c r="B97" s="34" t="s">
        <v>10</v>
      </c>
      <c r="C97" s="94">
        <v>123</v>
      </c>
      <c r="D97" s="95">
        <v>0.276</v>
      </c>
      <c r="E97" s="34">
        <v>760</v>
      </c>
      <c r="F97" s="96">
        <v>0.248</v>
      </c>
    </row>
    <row r="98" spans="1:6" ht="15" customHeight="1">
      <c r="A98" s="155"/>
      <c r="B98" s="39" t="s">
        <v>5</v>
      </c>
      <c r="C98" s="97">
        <v>445</v>
      </c>
      <c r="D98" s="101">
        <v>1</v>
      </c>
      <c r="E98" s="98">
        <v>3060</v>
      </c>
      <c r="F98" s="102">
        <v>1</v>
      </c>
    </row>
    <row r="99" spans="1:6" s="3" customFormat="1" ht="30" customHeight="1">
      <c r="A99" s="163" t="s">
        <v>147</v>
      </c>
      <c r="B99" s="164"/>
      <c r="C99" s="164"/>
      <c r="D99" s="164"/>
      <c r="E99" s="164"/>
      <c r="F99" s="165"/>
    </row>
    <row r="100" spans="1:6" ht="15" customHeight="1">
      <c r="A100" s="153" t="s">
        <v>148</v>
      </c>
      <c r="B100" s="33" t="s">
        <v>6</v>
      </c>
      <c r="C100" s="91">
        <v>0</v>
      </c>
      <c r="D100" s="92">
        <v>0</v>
      </c>
      <c r="E100" s="33">
        <v>7</v>
      </c>
      <c r="F100" s="93">
        <v>0.002</v>
      </c>
    </row>
    <row r="101" spans="1:6" ht="15" customHeight="1">
      <c r="A101" s="154"/>
      <c r="B101" s="34" t="s">
        <v>7</v>
      </c>
      <c r="C101" s="94">
        <v>3</v>
      </c>
      <c r="D101" s="95">
        <v>0.007</v>
      </c>
      <c r="E101" s="34">
        <v>61</v>
      </c>
      <c r="F101" s="96">
        <v>0.02</v>
      </c>
    </row>
    <row r="102" spans="1:6" ht="15" customHeight="1">
      <c r="A102" s="154"/>
      <c r="B102" s="34" t="s">
        <v>8</v>
      </c>
      <c r="C102" s="94">
        <v>51</v>
      </c>
      <c r="D102" s="95">
        <v>0.114</v>
      </c>
      <c r="E102" s="34">
        <v>368</v>
      </c>
      <c r="F102" s="96">
        <v>0.12</v>
      </c>
    </row>
    <row r="103" spans="1:6" ht="15" customHeight="1">
      <c r="A103" s="154"/>
      <c r="B103" s="34" t="s">
        <v>9</v>
      </c>
      <c r="C103" s="94">
        <v>124</v>
      </c>
      <c r="D103" s="95">
        <v>0.278</v>
      </c>
      <c r="E103" s="34">
        <v>880</v>
      </c>
      <c r="F103" s="96">
        <v>0.287</v>
      </c>
    </row>
    <row r="104" spans="1:6" ht="15" customHeight="1">
      <c r="A104" s="154"/>
      <c r="B104" s="34" t="s">
        <v>10</v>
      </c>
      <c r="C104" s="94">
        <v>268</v>
      </c>
      <c r="D104" s="95">
        <v>0.601</v>
      </c>
      <c r="E104" s="34">
        <v>1747</v>
      </c>
      <c r="F104" s="96">
        <v>0.57</v>
      </c>
    </row>
    <row r="105" spans="1:6" ht="15" customHeight="1">
      <c r="A105" s="155"/>
      <c r="B105" s="39" t="s">
        <v>5</v>
      </c>
      <c r="C105" s="97">
        <v>446</v>
      </c>
      <c r="D105" s="101">
        <v>1</v>
      </c>
      <c r="E105" s="98">
        <v>3063</v>
      </c>
      <c r="F105" s="102">
        <v>1</v>
      </c>
    </row>
    <row r="106" spans="1:6" ht="15" customHeight="1">
      <c r="A106" s="153" t="s">
        <v>339</v>
      </c>
      <c r="B106" s="33" t="s">
        <v>6</v>
      </c>
      <c r="C106" s="91">
        <v>0</v>
      </c>
      <c r="D106" s="92">
        <v>0</v>
      </c>
      <c r="E106" s="33">
        <v>21</v>
      </c>
      <c r="F106" s="93">
        <v>0.007</v>
      </c>
    </row>
    <row r="107" spans="1:6" ht="15" customHeight="1">
      <c r="A107" s="154"/>
      <c r="B107" s="34" t="s">
        <v>7</v>
      </c>
      <c r="C107" s="94">
        <v>29</v>
      </c>
      <c r="D107" s="95">
        <v>0.065</v>
      </c>
      <c r="E107" s="34">
        <v>240</v>
      </c>
      <c r="F107" s="96">
        <v>0.078</v>
      </c>
    </row>
    <row r="108" spans="1:6" ht="15" customHeight="1">
      <c r="A108" s="154"/>
      <c r="B108" s="34" t="s">
        <v>8</v>
      </c>
      <c r="C108" s="94">
        <v>87</v>
      </c>
      <c r="D108" s="95">
        <v>0.196</v>
      </c>
      <c r="E108" s="34">
        <v>751</v>
      </c>
      <c r="F108" s="96">
        <v>0.246</v>
      </c>
    </row>
    <row r="109" spans="1:6" ht="15" customHeight="1">
      <c r="A109" s="154"/>
      <c r="B109" s="34" t="s">
        <v>9</v>
      </c>
      <c r="C109" s="94">
        <v>164</v>
      </c>
      <c r="D109" s="95">
        <v>0.369</v>
      </c>
      <c r="E109" s="34">
        <v>1057</v>
      </c>
      <c r="F109" s="96">
        <v>0.346</v>
      </c>
    </row>
    <row r="110" spans="1:6" ht="15" customHeight="1">
      <c r="A110" s="154"/>
      <c r="B110" s="34" t="s">
        <v>10</v>
      </c>
      <c r="C110" s="94">
        <v>165</v>
      </c>
      <c r="D110" s="95">
        <v>0.371</v>
      </c>
      <c r="E110" s="34">
        <v>989</v>
      </c>
      <c r="F110" s="96">
        <v>0.323</v>
      </c>
    </row>
    <row r="111" spans="1:6" ht="15" customHeight="1">
      <c r="A111" s="155"/>
      <c r="B111" s="39" t="s">
        <v>5</v>
      </c>
      <c r="C111" s="97">
        <v>445</v>
      </c>
      <c r="D111" s="101">
        <v>1</v>
      </c>
      <c r="E111" s="98">
        <v>3058</v>
      </c>
      <c r="F111" s="102">
        <v>1</v>
      </c>
    </row>
    <row r="112" spans="1:6" ht="15" customHeight="1">
      <c r="A112" s="153" t="s">
        <v>340</v>
      </c>
      <c r="B112" s="33" t="s">
        <v>6</v>
      </c>
      <c r="C112" s="91">
        <v>1</v>
      </c>
      <c r="D112" s="92">
        <v>0.002</v>
      </c>
      <c r="E112" s="33">
        <v>7</v>
      </c>
      <c r="F112" s="93">
        <v>0.002</v>
      </c>
    </row>
    <row r="113" spans="1:6" ht="15" customHeight="1">
      <c r="A113" s="154"/>
      <c r="B113" s="34" t="s">
        <v>7</v>
      </c>
      <c r="C113" s="94">
        <v>13</v>
      </c>
      <c r="D113" s="95">
        <v>0.029</v>
      </c>
      <c r="E113" s="34">
        <v>136</v>
      </c>
      <c r="F113" s="96">
        <v>0.044</v>
      </c>
    </row>
    <row r="114" spans="1:6" ht="15" customHeight="1">
      <c r="A114" s="154"/>
      <c r="B114" s="34" t="s">
        <v>8</v>
      </c>
      <c r="C114" s="94">
        <v>139</v>
      </c>
      <c r="D114" s="95">
        <v>0.312</v>
      </c>
      <c r="E114" s="34">
        <v>897</v>
      </c>
      <c r="F114" s="96">
        <v>0.293</v>
      </c>
    </row>
    <row r="115" spans="1:6" ht="15" customHeight="1">
      <c r="A115" s="154"/>
      <c r="B115" s="34" t="s">
        <v>9</v>
      </c>
      <c r="C115" s="94">
        <v>184</v>
      </c>
      <c r="D115" s="95">
        <v>0.413</v>
      </c>
      <c r="E115" s="34">
        <v>1224</v>
      </c>
      <c r="F115" s="96">
        <v>0.4</v>
      </c>
    </row>
    <row r="116" spans="1:6" ht="15" customHeight="1">
      <c r="A116" s="154"/>
      <c r="B116" s="34" t="s">
        <v>10</v>
      </c>
      <c r="C116" s="94">
        <v>109</v>
      </c>
      <c r="D116" s="95">
        <v>0.244</v>
      </c>
      <c r="E116" s="34">
        <v>796</v>
      </c>
      <c r="F116" s="96">
        <v>0.26</v>
      </c>
    </row>
    <row r="117" spans="1:6" ht="15" customHeight="1">
      <c r="A117" s="155"/>
      <c r="B117" s="39" t="s">
        <v>5</v>
      </c>
      <c r="C117" s="97">
        <v>446</v>
      </c>
      <c r="D117" s="101">
        <v>1</v>
      </c>
      <c r="E117" s="98">
        <v>3060</v>
      </c>
      <c r="F117" s="102">
        <v>1</v>
      </c>
    </row>
    <row r="118" spans="1:6" ht="15" customHeight="1">
      <c r="A118" s="153" t="s">
        <v>149</v>
      </c>
      <c r="B118" s="33" t="s">
        <v>6</v>
      </c>
      <c r="C118" s="91">
        <v>1</v>
      </c>
      <c r="D118" s="92">
        <v>0.002</v>
      </c>
      <c r="E118" s="33">
        <v>35</v>
      </c>
      <c r="F118" s="93">
        <v>0.011</v>
      </c>
    </row>
    <row r="119" spans="1:6" ht="15" customHeight="1">
      <c r="A119" s="154"/>
      <c r="B119" s="34" t="s">
        <v>7</v>
      </c>
      <c r="C119" s="94">
        <v>26</v>
      </c>
      <c r="D119" s="95">
        <v>0.058</v>
      </c>
      <c r="E119" s="34">
        <v>307</v>
      </c>
      <c r="F119" s="96">
        <v>0.101</v>
      </c>
    </row>
    <row r="120" spans="1:6" ht="15" customHeight="1">
      <c r="A120" s="154"/>
      <c r="B120" s="34" t="s">
        <v>8</v>
      </c>
      <c r="C120" s="94">
        <v>133</v>
      </c>
      <c r="D120" s="95">
        <v>0.299</v>
      </c>
      <c r="E120" s="34">
        <v>1006</v>
      </c>
      <c r="F120" s="96">
        <v>0.33</v>
      </c>
    </row>
    <row r="121" spans="1:6" ht="15" customHeight="1">
      <c r="A121" s="154"/>
      <c r="B121" s="34" t="s">
        <v>9</v>
      </c>
      <c r="C121" s="94">
        <v>172</v>
      </c>
      <c r="D121" s="95">
        <v>0.387</v>
      </c>
      <c r="E121" s="34">
        <v>1127</v>
      </c>
      <c r="F121" s="96">
        <v>0.37</v>
      </c>
    </row>
    <row r="122" spans="1:6" ht="15" customHeight="1">
      <c r="A122" s="154"/>
      <c r="B122" s="34" t="s">
        <v>10</v>
      </c>
      <c r="C122" s="94">
        <v>113</v>
      </c>
      <c r="D122" s="95">
        <v>0.254</v>
      </c>
      <c r="E122" s="34">
        <v>573</v>
      </c>
      <c r="F122" s="96">
        <v>0.188</v>
      </c>
    </row>
    <row r="123" spans="1:6" ht="15" customHeight="1">
      <c r="A123" s="155"/>
      <c r="B123" s="39" t="s">
        <v>5</v>
      </c>
      <c r="C123" s="97">
        <v>445</v>
      </c>
      <c r="D123" s="101">
        <v>1</v>
      </c>
      <c r="E123" s="98">
        <v>3048</v>
      </c>
      <c r="F123" s="102">
        <v>1</v>
      </c>
    </row>
    <row r="124" spans="1:6" ht="15" customHeight="1">
      <c r="A124" s="153" t="s">
        <v>150</v>
      </c>
      <c r="B124" s="33" t="s">
        <v>6</v>
      </c>
      <c r="C124" s="91">
        <v>0</v>
      </c>
      <c r="D124" s="92">
        <v>0</v>
      </c>
      <c r="E124" s="33">
        <v>13</v>
      </c>
      <c r="F124" s="93">
        <v>0.004</v>
      </c>
    </row>
    <row r="125" spans="1:6" ht="15" customHeight="1">
      <c r="A125" s="154"/>
      <c r="B125" s="34" t="s">
        <v>7</v>
      </c>
      <c r="C125" s="94">
        <v>5</v>
      </c>
      <c r="D125" s="95">
        <v>0.011</v>
      </c>
      <c r="E125" s="34">
        <v>87</v>
      </c>
      <c r="F125" s="96">
        <v>0.028</v>
      </c>
    </row>
    <row r="126" spans="1:6" ht="15" customHeight="1">
      <c r="A126" s="154"/>
      <c r="B126" s="34" t="s">
        <v>8</v>
      </c>
      <c r="C126" s="94">
        <v>59</v>
      </c>
      <c r="D126" s="95">
        <v>0.133</v>
      </c>
      <c r="E126" s="34">
        <v>616</v>
      </c>
      <c r="F126" s="96">
        <v>0.202</v>
      </c>
    </row>
    <row r="127" spans="1:6" ht="15" customHeight="1">
      <c r="A127" s="154"/>
      <c r="B127" s="34" t="s">
        <v>9</v>
      </c>
      <c r="C127" s="94">
        <v>216</v>
      </c>
      <c r="D127" s="95">
        <v>0.488</v>
      </c>
      <c r="E127" s="34">
        <v>1432</v>
      </c>
      <c r="F127" s="96">
        <v>0.468</v>
      </c>
    </row>
    <row r="128" spans="1:6" ht="15" customHeight="1">
      <c r="A128" s="154"/>
      <c r="B128" s="34" t="s">
        <v>10</v>
      </c>
      <c r="C128" s="94">
        <v>163</v>
      </c>
      <c r="D128" s="95">
        <v>0.368</v>
      </c>
      <c r="E128" s="34">
        <v>909</v>
      </c>
      <c r="F128" s="96">
        <v>0.297</v>
      </c>
    </row>
    <row r="129" spans="1:6" ht="15" customHeight="1">
      <c r="A129" s="155"/>
      <c r="B129" s="39" t="s">
        <v>5</v>
      </c>
      <c r="C129" s="97">
        <v>443</v>
      </c>
      <c r="D129" s="101">
        <v>1</v>
      </c>
      <c r="E129" s="98">
        <v>3057</v>
      </c>
      <c r="F129" s="102">
        <v>1</v>
      </c>
    </row>
    <row r="130" spans="1:6" s="3" customFormat="1" ht="30" customHeight="1">
      <c r="A130" s="163" t="s">
        <v>152</v>
      </c>
      <c r="B130" s="164"/>
      <c r="C130" s="164"/>
      <c r="D130" s="164"/>
      <c r="E130" s="164"/>
      <c r="F130" s="165"/>
    </row>
    <row r="131" spans="1:6" ht="15" customHeight="1">
      <c r="A131" s="153" t="s">
        <v>151</v>
      </c>
      <c r="B131" s="33" t="s">
        <v>6</v>
      </c>
      <c r="C131" s="91">
        <v>2</v>
      </c>
      <c r="D131" s="92">
        <v>0.005</v>
      </c>
      <c r="E131" s="33">
        <v>9</v>
      </c>
      <c r="F131" s="93">
        <v>0.003</v>
      </c>
    </row>
    <row r="132" spans="1:6" ht="15" customHeight="1">
      <c r="A132" s="154"/>
      <c r="B132" s="34" t="s">
        <v>7</v>
      </c>
      <c r="C132" s="94">
        <v>7</v>
      </c>
      <c r="D132" s="95">
        <v>0.016</v>
      </c>
      <c r="E132" s="34">
        <v>122</v>
      </c>
      <c r="F132" s="96">
        <v>0.04</v>
      </c>
    </row>
    <row r="133" spans="1:6" ht="15" customHeight="1">
      <c r="A133" s="154"/>
      <c r="B133" s="34" t="s">
        <v>8</v>
      </c>
      <c r="C133" s="94">
        <v>69</v>
      </c>
      <c r="D133" s="95">
        <v>0.155</v>
      </c>
      <c r="E133" s="34">
        <v>606</v>
      </c>
      <c r="F133" s="96">
        <v>0.198</v>
      </c>
    </row>
    <row r="134" spans="1:6" ht="15" customHeight="1">
      <c r="A134" s="154"/>
      <c r="B134" s="34" t="s">
        <v>9</v>
      </c>
      <c r="C134" s="94">
        <v>179</v>
      </c>
      <c r="D134" s="95">
        <v>0.403</v>
      </c>
      <c r="E134" s="34">
        <v>1289</v>
      </c>
      <c r="F134" s="96">
        <v>0.422</v>
      </c>
    </row>
    <row r="135" spans="1:6" ht="15" customHeight="1">
      <c r="A135" s="154"/>
      <c r="B135" s="34" t="s">
        <v>10</v>
      </c>
      <c r="C135" s="94">
        <v>187</v>
      </c>
      <c r="D135" s="95">
        <v>0.421</v>
      </c>
      <c r="E135" s="34">
        <v>1030</v>
      </c>
      <c r="F135" s="96">
        <v>0.337</v>
      </c>
    </row>
    <row r="136" spans="1:6" ht="15" customHeight="1">
      <c r="A136" s="155"/>
      <c r="B136" s="39" t="s">
        <v>5</v>
      </c>
      <c r="C136" s="97">
        <v>444</v>
      </c>
      <c r="D136" s="101">
        <v>1</v>
      </c>
      <c r="E136" s="98">
        <v>3056</v>
      </c>
      <c r="F136" s="102">
        <v>1</v>
      </c>
    </row>
    <row r="137" spans="1:6" ht="15" customHeight="1">
      <c r="A137" s="153" t="s">
        <v>153</v>
      </c>
      <c r="B137" s="33" t="s">
        <v>6</v>
      </c>
      <c r="C137" s="91">
        <v>2</v>
      </c>
      <c r="D137" s="92">
        <v>0.004</v>
      </c>
      <c r="E137" s="33">
        <v>15</v>
      </c>
      <c r="F137" s="93">
        <v>0.005</v>
      </c>
    </row>
    <row r="138" spans="1:6" ht="15" customHeight="1">
      <c r="A138" s="154"/>
      <c r="B138" s="34" t="s">
        <v>7</v>
      </c>
      <c r="C138" s="94">
        <v>17</v>
      </c>
      <c r="D138" s="95">
        <v>0.038</v>
      </c>
      <c r="E138" s="34">
        <v>118</v>
      </c>
      <c r="F138" s="96">
        <v>0.039</v>
      </c>
    </row>
    <row r="139" spans="1:6" ht="15" customHeight="1">
      <c r="A139" s="154"/>
      <c r="B139" s="34" t="s">
        <v>8</v>
      </c>
      <c r="C139" s="94">
        <v>65</v>
      </c>
      <c r="D139" s="95">
        <v>0.146</v>
      </c>
      <c r="E139" s="34">
        <v>621</v>
      </c>
      <c r="F139" s="96">
        <v>0.203</v>
      </c>
    </row>
    <row r="140" spans="1:6" ht="15" customHeight="1">
      <c r="A140" s="154"/>
      <c r="B140" s="34" t="s">
        <v>9</v>
      </c>
      <c r="C140" s="94">
        <v>176</v>
      </c>
      <c r="D140" s="95">
        <v>0.396</v>
      </c>
      <c r="E140" s="34">
        <v>1214</v>
      </c>
      <c r="F140" s="96">
        <v>0.397</v>
      </c>
    </row>
    <row r="141" spans="1:6" ht="15" customHeight="1">
      <c r="A141" s="154"/>
      <c r="B141" s="34" t="s">
        <v>10</v>
      </c>
      <c r="C141" s="94">
        <v>185</v>
      </c>
      <c r="D141" s="95">
        <v>0.416</v>
      </c>
      <c r="E141" s="34">
        <v>1087</v>
      </c>
      <c r="F141" s="96">
        <v>0.356</v>
      </c>
    </row>
    <row r="142" spans="1:6" ht="15" customHeight="1">
      <c r="A142" s="155"/>
      <c r="B142" s="39" t="s">
        <v>5</v>
      </c>
      <c r="C142" s="97">
        <v>445</v>
      </c>
      <c r="D142" s="101">
        <v>1</v>
      </c>
      <c r="E142" s="98">
        <v>3055</v>
      </c>
      <c r="F142" s="102">
        <v>1</v>
      </c>
    </row>
    <row r="143" spans="1:6" ht="15" customHeight="1">
      <c r="A143" s="153" t="s">
        <v>154</v>
      </c>
      <c r="B143" s="33" t="s">
        <v>6</v>
      </c>
      <c r="C143" s="91">
        <v>0</v>
      </c>
      <c r="D143" s="92">
        <v>0</v>
      </c>
      <c r="E143" s="33">
        <v>15</v>
      </c>
      <c r="F143" s="93">
        <v>0.005</v>
      </c>
    </row>
    <row r="144" spans="1:6" ht="15" customHeight="1">
      <c r="A144" s="154"/>
      <c r="B144" s="34" t="s">
        <v>7</v>
      </c>
      <c r="C144" s="94">
        <v>6</v>
      </c>
      <c r="D144" s="95">
        <v>0.014</v>
      </c>
      <c r="E144" s="34">
        <v>99</v>
      </c>
      <c r="F144" s="96">
        <v>0.032</v>
      </c>
    </row>
    <row r="145" spans="1:6" ht="15" customHeight="1">
      <c r="A145" s="154"/>
      <c r="B145" s="34" t="s">
        <v>8</v>
      </c>
      <c r="C145" s="94">
        <v>59</v>
      </c>
      <c r="D145" s="95">
        <v>0.133</v>
      </c>
      <c r="E145" s="34">
        <v>577</v>
      </c>
      <c r="F145" s="96">
        <v>0.189</v>
      </c>
    </row>
    <row r="146" spans="1:6" ht="15" customHeight="1">
      <c r="A146" s="154"/>
      <c r="B146" s="34" t="s">
        <v>9</v>
      </c>
      <c r="C146" s="94">
        <v>175</v>
      </c>
      <c r="D146" s="95">
        <v>0.394</v>
      </c>
      <c r="E146" s="34">
        <v>1144</v>
      </c>
      <c r="F146" s="96">
        <v>0.375</v>
      </c>
    </row>
    <row r="147" spans="1:6" ht="15" customHeight="1">
      <c r="A147" s="154"/>
      <c r="B147" s="34" t="s">
        <v>10</v>
      </c>
      <c r="C147" s="94">
        <v>204</v>
      </c>
      <c r="D147" s="95">
        <v>0.459</v>
      </c>
      <c r="E147" s="34">
        <v>1218</v>
      </c>
      <c r="F147" s="96">
        <v>0.399</v>
      </c>
    </row>
    <row r="148" spans="1:6" ht="15" customHeight="1">
      <c r="A148" s="155"/>
      <c r="B148" s="39" t="s">
        <v>5</v>
      </c>
      <c r="C148" s="97">
        <v>444</v>
      </c>
      <c r="D148" s="101">
        <v>1</v>
      </c>
      <c r="E148" s="98">
        <v>3053</v>
      </c>
      <c r="F148" s="102">
        <v>1</v>
      </c>
    </row>
    <row r="149" spans="1:6" s="4" customFormat="1" ht="16.5" customHeight="1">
      <c r="A149" s="163" t="s">
        <v>155</v>
      </c>
      <c r="B149" s="157"/>
      <c r="C149" s="157"/>
      <c r="D149" s="157"/>
      <c r="E149" s="157"/>
      <c r="F149" s="158"/>
    </row>
    <row r="150" spans="1:6" ht="15" customHeight="1">
      <c r="A150" s="153" t="s">
        <v>158</v>
      </c>
      <c r="B150" s="33" t="s">
        <v>6</v>
      </c>
      <c r="C150" s="91">
        <v>32</v>
      </c>
      <c r="D150" s="92">
        <v>0.072</v>
      </c>
      <c r="E150" s="33">
        <v>241</v>
      </c>
      <c r="F150" s="93">
        <v>0.079</v>
      </c>
    </row>
    <row r="151" spans="1:6" ht="15" customHeight="1">
      <c r="A151" s="154"/>
      <c r="B151" s="34" t="s">
        <v>7</v>
      </c>
      <c r="C151" s="94">
        <v>94</v>
      </c>
      <c r="D151" s="95">
        <v>0.21</v>
      </c>
      <c r="E151" s="34">
        <v>619</v>
      </c>
      <c r="F151" s="96">
        <v>0.202</v>
      </c>
    </row>
    <row r="152" spans="1:6" ht="15" customHeight="1">
      <c r="A152" s="154"/>
      <c r="B152" s="34" t="s">
        <v>8</v>
      </c>
      <c r="C152" s="94">
        <v>165</v>
      </c>
      <c r="D152" s="95">
        <v>0.369</v>
      </c>
      <c r="E152" s="34">
        <v>1066</v>
      </c>
      <c r="F152" s="96">
        <v>0.348</v>
      </c>
    </row>
    <row r="153" spans="1:6" ht="15" customHeight="1">
      <c r="A153" s="154"/>
      <c r="B153" s="34" t="s">
        <v>9</v>
      </c>
      <c r="C153" s="94">
        <v>88</v>
      </c>
      <c r="D153" s="95">
        <v>0.197</v>
      </c>
      <c r="E153" s="34">
        <v>742</v>
      </c>
      <c r="F153" s="96">
        <v>0.242</v>
      </c>
    </row>
    <row r="154" spans="1:6" ht="15" customHeight="1">
      <c r="A154" s="154"/>
      <c r="B154" s="34" t="s">
        <v>10</v>
      </c>
      <c r="C154" s="94">
        <v>68</v>
      </c>
      <c r="D154" s="95">
        <v>0.152</v>
      </c>
      <c r="E154" s="34">
        <v>399</v>
      </c>
      <c r="F154" s="96">
        <v>0.13</v>
      </c>
    </row>
    <row r="155" spans="1:6" ht="15" customHeight="1">
      <c r="A155" s="155"/>
      <c r="B155" s="39" t="s">
        <v>5</v>
      </c>
      <c r="C155" s="97">
        <v>447</v>
      </c>
      <c r="D155" s="101">
        <v>1</v>
      </c>
      <c r="E155" s="98">
        <v>3067</v>
      </c>
      <c r="F155" s="102">
        <v>1</v>
      </c>
    </row>
    <row r="156" spans="1:6" ht="15" customHeight="1">
      <c r="A156" s="153" t="s">
        <v>159</v>
      </c>
      <c r="B156" s="33" t="s">
        <v>6</v>
      </c>
      <c r="C156" s="91">
        <v>63</v>
      </c>
      <c r="D156" s="92">
        <v>0.141</v>
      </c>
      <c r="E156" s="33">
        <v>565</v>
      </c>
      <c r="F156" s="93">
        <v>0.184</v>
      </c>
    </row>
    <row r="157" spans="1:6" ht="15" customHeight="1">
      <c r="A157" s="154"/>
      <c r="B157" s="34" t="s">
        <v>7</v>
      </c>
      <c r="C157" s="94">
        <v>135</v>
      </c>
      <c r="D157" s="95">
        <v>0.302</v>
      </c>
      <c r="E157" s="34">
        <v>870</v>
      </c>
      <c r="F157" s="96">
        <v>0.284</v>
      </c>
    </row>
    <row r="158" spans="1:6" ht="15" customHeight="1">
      <c r="A158" s="154"/>
      <c r="B158" s="34" t="s">
        <v>8</v>
      </c>
      <c r="C158" s="94">
        <v>128</v>
      </c>
      <c r="D158" s="95">
        <v>0.286</v>
      </c>
      <c r="E158" s="34">
        <v>838</v>
      </c>
      <c r="F158" s="96">
        <v>0.273</v>
      </c>
    </row>
    <row r="159" spans="1:6" ht="15" customHeight="1">
      <c r="A159" s="154"/>
      <c r="B159" s="34" t="s">
        <v>9</v>
      </c>
      <c r="C159" s="94">
        <v>77</v>
      </c>
      <c r="D159" s="95">
        <v>0.172</v>
      </c>
      <c r="E159" s="34">
        <v>492</v>
      </c>
      <c r="F159" s="96">
        <v>0.161</v>
      </c>
    </row>
    <row r="160" spans="1:6" ht="15" customHeight="1">
      <c r="A160" s="154"/>
      <c r="B160" s="34" t="s">
        <v>10</v>
      </c>
      <c r="C160" s="94">
        <v>44</v>
      </c>
      <c r="D160" s="95">
        <v>0.098</v>
      </c>
      <c r="E160" s="34">
        <v>300</v>
      </c>
      <c r="F160" s="96">
        <v>0.098</v>
      </c>
    </row>
    <row r="161" spans="1:6" ht="15" customHeight="1">
      <c r="A161" s="155"/>
      <c r="B161" s="39" t="s">
        <v>5</v>
      </c>
      <c r="C161" s="97">
        <v>447</v>
      </c>
      <c r="D161" s="101">
        <v>1</v>
      </c>
      <c r="E161" s="98">
        <v>3065</v>
      </c>
      <c r="F161" s="102">
        <v>1</v>
      </c>
    </row>
    <row r="162" spans="1:6" ht="15" customHeight="1">
      <c r="A162" s="153" t="s">
        <v>156</v>
      </c>
      <c r="B162" s="33" t="s">
        <v>6</v>
      </c>
      <c r="C162" s="91">
        <v>30</v>
      </c>
      <c r="D162" s="92">
        <v>0.067</v>
      </c>
      <c r="E162" s="33">
        <v>255</v>
      </c>
      <c r="F162" s="93">
        <v>0.083</v>
      </c>
    </row>
    <row r="163" spans="1:6" ht="15" customHeight="1">
      <c r="A163" s="154"/>
      <c r="B163" s="34" t="s">
        <v>7</v>
      </c>
      <c r="C163" s="94">
        <v>75</v>
      </c>
      <c r="D163" s="95">
        <v>0.168</v>
      </c>
      <c r="E163" s="34">
        <v>628</v>
      </c>
      <c r="F163" s="96">
        <v>0.205</v>
      </c>
    </row>
    <row r="164" spans="1:6" ht="15" customHeight="1">
      <c r="A164" s="154"/>
      <c r="B164" s="34" t="s">
        <v>8</v>
      </c>
      <c r="C164" s="94">
        <v>142</v>
      </c>
      <c r="D164" s="95">
        <v>0.318</v>
      </c>
      <c r="E164" s="34">
        <v>892</v>
      </c>
      <c r="F164" s="96">
        <v>0.291</v>
      </c>
    </row>
    <row r="165" spans="1:6" ht="15" customHeight="1">
      <c r="A165" s="154"/>
      <c r="B165" s="34" t="s">
        <v>9</v>
      </c>
      <c r="C165" s="94">
        <v>122</v>
      </c>
      <c r="D165" s="95">
        <v>0.273</v>
      </c>
      <c r="E165" s="34">
        <v>791</v>
      </c>
      <c r="F165" s="96">
        <v>0.258</v>
      </c>
    </row>
    <row r="166" spans="1:6" ht="15" customHeight="1">
      <c r="A166" s="154"/>
      <c r="B166" s="34" t="s">
        <v>10</v>
      </c>
      <c r="C166" s="94">
        <v>78</v>
      </c>
      <c r="D166" s="95">
        <v>0.174</v>
      </c>
      <c r="E166" s="34">
        <v>503</v>
      </c>
      <c r="F166" s="96">
        <v>0.164</v>
      </c>
    </row>
    <row r="167" spans="1:6" ht="15" customHeight="1">
      <c r="A167" s="155"/>
      <c r="B167" s="39" t="s">
        <v>5</v>
      </c>
      <c r="C167" s="97">
        <v>447</v>
      </c>
      <c r="D167" s="101">
        <v>1</v>
      </c>
      <c r="E167" s="98">
        <v>3069</v>
      </c>
      <c r="F167" s="102">
        <v>1</v>
      </c>
    </row>
    <row r="168" spans="1:6" ht="15" customHeight="1">
      <c r="A168" s="153" t="s">
        <v>157</v>
      </c>
      <c r="B168" s="33" t="s">
        <v>6</v>
      </c>
      <c r="C168" s="91">
        <v>8</v>
      </c>
      <c r="D168" s="92">
        <v>0.018</v>
      </c>
      <c r="E168" s="33">
        <v>110</v>
      </c>
      <c r="F168" s="93">
        <v>0.036</v>
      </c>
    </row>
    <row r="169" spans="1:6" ht="15" customHeight="1">
      <c r="A169" s="154"/>
      <c r="B169" s="34" t="s">
        <v>7</v>
      </c>
      <c r="C169" s="94">
        <v>56</v>
      </c>
      <c r="D169" s="95">
        <v>0.125</v>
      </c>
      <c r="E169" s="34">
        <v>396</v>
      </c>
      <c r="F169" s="96">
        <v>0.129</v>
      </c>
    </row>
    <row r="170" spans="1:6" ht="15" customHeight="1">
      <c r="A170" s="154"/>
      <c r="B170" s="34" t="s">
        <v>8</v>
      </c>
      <c r="C170" s="94">
        <v>137</v>
      </c>
      <c r="D170" s="95">
        <v>0.306</v>
      </c>
      <c r="E170" s="34">
        <v>883</v>
      </c>
      <c r="F170" s="96">
        <v>0.288</v>
      </c>
    </row>
    <row r="171" spans="1:6" ht="15" customHeight="1">
      <c r="A171" s="154"/>
      <c r="B171" s="34" t="s">
        <v>9</v>
      </c>
      <c r="C171" s="94">
        <v>157</v>
      </c>
      <c r="D171" s="95">
        <v>0.351</v>
      </c>
      <c r="E171" s="34">
        <v>1049</v>
      </c>
      <c r="F171" s="96">
        <v>0.342</v>
      </c>
    </row>
    <row r="172" spans="1:6" ht="15" customHeight="1">
      <c r="A172" s="154"/>
      <c r="B172" s="34" t="s">
        <v>10</v>
      </c>
      <c r="C172" s="94">
        <v>89</v>
      </c>
      <c r="D172" s="95">
        <v>0.199</v>
      </c>
      <c r="E172" s="34">
        <v>630</v>
      </c>
      <c r="F172" s="96">
        <v>0.205</v>
      </c>
    </row>
    <row r="173" spans="1:6" ht="15" customHeight="1">
      <c r="A173" s="155"/>
      <c r="B173" s="39" t="s">
        <v>5</v>
      </c>
      <c r="C173" s="97">
        <v>447</v>
      </c>
      <c r="D173" s="101">
        <v>1</v>
      </c>
      <c r="E173" s="98">
        <v>3068</v>
      </c>
      <c r="F173" s="102">
        <v>1</v>
      </c>
    </row>
    <row r="174" spans="1:6" s="4" customFormat="1" ht="16.5" customHeight="1">
      <c r="A174" s="163" t="s">
        <v>160</v>
      </c>
      <c r="B174" s="157"/>
      <c r="C174" s="157"/>
      <c r="D174" s="157"/>
      <c r="E174" s="157"/>
      <c r="F174" s="158"/>
    </row>
    <row r="175" spans="1:6" ht="15" customHeight="1">
      <c r="A175" s="153" t="s">
        <v>341</v>
      </c>
      <c r="B175" s="33" t="s">
        <v>6</v>
      </c>
      <c r="C175" s="91">
        <v>26</v>
      </c>
      <c r="D175" s="92">
        <v>0.058</v>
      </c>
      <c r="E175" s="33">
        <v>370</v>
      </c>
      <c r="F175" s="93">
        <v>0.121</v>
      </c>
    </row>
    <row r="176" spans="1:6" ht="15" customHeight="1">
      <c r="A176" s="154"/>
      <c r="B176" s="34" t="s">
        <v>7</v>
      </c>
      <c r="C176" s="94">
        <v>97</v>
      </c>
      <c r="D176" s="95">
        <v>0.217</v>
      </c>
      <c r="E176" s="34">
        <v>761</v>
      </c>
      <c r="F176" s="96">
        <v>0.248</v>
      </c>
    </row>
    <row r="177" spans="1:6" ht="15" customHeight="1">
      <c r="A177" s="154"/>
      <c r="B177" s="34" t="s">
        <v>8</v>
      </c>
      <c r="C177" s="94">
        <v>144</v>
      </c>
      <c r="D177" s="95">
        <v>0.322</v>
      </c>
      <c r="E177" s="34">
        <v>908</v>
      </c>
      <c r="F177" s="96">
        <v>0.296</v>
      </c>
    </row>
    <row r="178" spans="1:6" ht="15" customHeight="1">
      <c r="A178" s="154"/>
      <c r="B178" s="34" t="s">
        <v>9</v>
      </c>
      <c r="C178" s="94">
        <v>109</v>
      </c>
      <c r="D178" s="95">
        <v>0.244</v>
      </c>
      <c r="E178" s="34">
        <v>667</v>
      </c>
      <c r="F178" s="96">
        <v>0.218</v>
      </c>
    </row>
    <row r="179" spans="1:6" ht="15" customHeight="1">
      <c r="A179" s="154"/>
      <c r="B179" s="34" t="s">
        <v>10</v>
      </c>
      <c r="C179" s="94">
        <v>71</v>
      </c>
      <c r="D179" s="95">
        <v>0.159</v>
      </c>
      <c r="E179" s="34">
        <v>358</v>
      </c>
      <c r="F179" s="96">
        <v>0.117</v>
      </c>
    </row>
    <row r="180" spans="1:6" ht="15" customHeight="1">
      <c r="A180" s="155"/>
      <c r="B180" s="39" t="s">
        <v>5</v>
      </c>
      <c r="C180" s="97">
        <v>447</v>
      </c>
      <c r="D180" s="101">
        <v>1</v>
      </c>
      <c r="E180" s="98">
        <v>3064</v>
      </c>
      <c r="F180" s="102">
        <v>1</v>
      </c>
    </row>
    <row r="181" spans="1:6" ht="15" customHeight="1">
      <c r="A181" s="153" t="s">
        <v>342</v>
      </c>
      <c r="B181" s="33" t="s">
        <v>6</v>
      </c>
      <c r="C181" s="91">
        <v>13</v>
      </c>
      <c r="D181" s="92">
        <v>0.029</v>
      </c>
      <c r="E181" s="33">
        <v>148</v>
      </c>
      <c r="F181" s="93">
        <v>0.048</v>
      </c>
    </row>
    <row r="182" spans="1:6" ht="15" customHeight="1">
      <c r="A182" s="154"/>
      <c r="B182" s="34" t="s">
        <v>7</v>
      </c>
      <c r="C182" s="94">
        <v>56</v>
      </c>
      <c r="D182" s="95">
        <v>0.125</v>
      </c>
      <c r="E182" s="34">
        <v>452</v>
      </c>
      <c r="F182" s="96">
        <v>0.147</v>
      </c>
    </row>
    <row r="183" spans="1:6" ht="15" customHeight="1">
      <c r="A183" s="154"/>
      <c r="B183" s="34" t="s">
        <v>8</v>
      </c>
      <c r="C183" s="94">
        <v>145</v>
      </c>
      <c r="D183" s="95">
        <v>0.324</v>
      </c>
      <c r="E183" s="34">
        <v>922</v>
      </c>
      <c r="F183" s="96">
        <v>0.301</v>
      </c>
    </row>
    <row r="184" spans="1:6" ht="15" customHeight="1">
      <c r="A184" s="154"/>
      <c r="B184" s="34" t="s">
        <v>9</v>
      </c>
      <c r="C184" s="94">
        <v>141</v>
      </c>
      <c r="D184" s="95">
        <v>0.315</v>
      </c>
      <c r="E184" s="34">
        <v>953</v>
      </c>
      <c r="F184" s="96">
        <v>0.311</v>
      </c>
    </row>
    <row r="185" spans="1:6" ht="15" customHeight="1">
      <c r="A185" s="154"/>
      <c r="B185" s="34" t="s">
        <v>10</v>
      </c>
      <c r="C185" s="94">
        <v>92</v>
      </c>
      <c r="D185" s="95">
        <v>0.206</v>
      </c>
      <c r="E185" s="34">
        <v>591</v>
      </c>
      <c r="F185" s="96">
        <v>0.193</v>
      </c>
    </row>
    <row r="186" spans="1:6" ht="15" customHeight="1">
      <c r="A186" s="155"/>
      <c r="B186" s="39" t="s">
        <v>5</v>
      </c>
      <c r="C186" s="97">
        <v>447</v>
      </c>
      <c r="D186" s="101">
        <v>1</v>
      </c>
      <c r="E186" s="98">
        <v>3066</v>
      </c>
      <c r="F186" s="102">
        <v>1</v>
      </c>
    </row>
    <row r="187" spans="1:6" s="4" customFormat="1" ht="30" customHeight="1">
      <c r="A187" s="163" t="s">
        <v>161</v>
      </c>
      <c r="B187" s="164"/>
      <c r="C187" s="164"/>
      <c r="D187" s="164"/>
      <c r="E187" s="164"/>
      <c r="F187" s="165"/>
    </row>
    <row r="188" spans="1:6" ht="15" customHeight="1">
      <c r="A188" s="153" t="s">
        <v>321</v>
      </c>
      <c r="B188" s="33" t="s">
        <v>15</v>
      </c>
      <c r="C188" s="91">
        <v>8</v>
      </c>
      <c r="D188" s="92">
        <v>0.018</v>
      </c>
      <c r="E188" s="33">
        <v>51</v>
      </c>
      <c r="F188" s="93">
        <v>0.017</v>
      </c>
    </row>
    <row r="189" spans="1:6" ht="15" customHeight="1">
      <c r="A189" s="154"/>
      <c r="B189" s="34" t="s">
        <v>11</v>
      </c>
      <c r="C189" s="94">
        <v>43</v>
      </c>
      <c r="D189" s="95">
        <v>0.097</v>
      </c>
      <c r="E189" s="34">
        <v>409</v>
      </c>
      <c r="F189" s="96">
        <v>0.133</v>
      </c>
    </row>
    <row r="190" spans="1:6" ht="15" customHeight="1">
      <c r="A190" s="154"/>
      <c r="B190" s="34" t="s">
        <v>12</v>
      </c>
      <c r="C190" s="94">
        <v>174</v>
      </c>
      <c r="D190" s="95">
        <v>0.392</v>
      </c>
      <c r="E190" s="34">
        <v>1205</v>
      </c>
      <c r="F190" s="96">
        <v>0.393</v>
      </c>
    </row>
    <row r="191" spans="1:6" ht="15" customHeight="1">
      <c r="A191" s="154"/>
      <c r="B191" s="34" t="s">
        <v>13</v>
      </c>
      <c r="C191" s="94">
        <v>219</v>
      </c>
      <c r="D191" s="95">
        <v>0.493</v>
      </c>
      <c r="E191" s="34">
        <v>1400</v>
      </c>
      <c r="F191" s="96">
        <v>0.457</v>
      </c>
    </row>
    <row r="192" spans="1:6" ht="15" customHeight="1">
      <c r="A192" s="155"/>
      <c r="B192" s="39" t="s">
        <v>5</v>
      </c>
      <c r="C192" s="97">
        <v>444</v>
      </c>
      <c r="D192" s="101">
        <v>1</v>
      </c>
      <c r="E192" s="98">
        <v>3065</v>
      </c>
      <c r="F192" s="102">
        <v>1</v>
      </c>
    </row>
    <row r="193" spans="1:6" ht="15" customHeight="1">
      <c r="A193" s="153" t="s">
        <v>322</v>
      </c>
      <c r="B193" s="33" t="s">
        <v>15</v>
      </c>
      <c r="C193" s="91">
        <v>3</v>
      </c>
      <c r="D193" s="92">
        <v>0.007</v>
      </c>
      <c r="E193" s="33">
        <v>16</v>
      </c>
      <c r="F193" s="93">
        <v>0.005</v>
      </c>
    </row>
    <row r="194" spans="1:6" ht="15" customHeight="1">
      <c r="A194" s="154"/>
      <c r="B194" s="34" t="s">
        <v>11</v>
      </c>
      <c r="C194" s="94">
        <v>33</v>
      </c>
      <c r="D194" s="95">
        <v>0.074</v>
      </c>
      <c r="E194" s="34">
        <v>246</v>
      </c>
      <c r="F194" s="96">
        <v>0.08</v>
      </c>
    </row>
    <row r="195" spans="1:6" ht="15" customHeight="1">
      <c r="A195" s="154"/>
      <c r="B195" s="34" t="s">
        <v>12</v>
      </c>
      <c r="C195" s="94">
        <v>136</v>
      </c>
      <c r="D195" s="95">
        <v>0.307</v>
      </c>
      <c r="E195" s="34">
        <v>1032</v>
      </c>
      <c r="F195" s="96">
        <v>0.337</v>
      </c>
    </row>
    <row r="196" spans="1:6" ht="15" customHeight="1">
      <c r="A196" s="154"/>
      <c r="B196" s="34" t="s">
        <v>13</v>
      </c>
      <c r="C196" s="94">
        <v>271</v>
      </c>
      <c r="D196" s="95">
        <v>0.612</v>
      </c>
      <c r="E196" s="34">
        <v>1766</v>
      </c>
      <c r="F196" s="96">
        <v>0.577</v>
      </c>
    </row>
    <row r="197" spans="1:6" ht="15" customHeight="1">
      <c r="A197" s="155"/>
      <c r="B197" s="39" t="s">
        <v>5</v>
      </c>
      <c r="C197" s="94">
        <v>443</v>
      </c>
      <c r="D197" s="95">
        <v>1</v>
      </c>
      <c r="E197" s="34">
        <v>3060</v>
      </c>
      <c r="F197" s="96">
        <v>1</v>
      </c>
    </row>
    <row r="198" spans="1:6" ht="15" customHeight="1">
      <c r="A198" s="153" t="s">
        <v>323</v>
      </c>
      <c r="B198" s="33" t="s">
        <v>15</v>
      </c>
      <c r="C198" s="91">
        <v>7</v>
      </c>
      <c r="D198" s="92">
        <v>0.016</v>
      </c>
      <c r="E198" s="33">
        <v>79</v>
      </c>
      <c r="F198" s="93">
        <v>0.026</v>
      </c>
    </row>
    <row r="199" spans="1:6" ht="15" customHeight="1">
      <c r="A199" s="154"/>
      <c r="B199" s="34" t="s">
        <v>11</v>
      </c>
      <c r="C199" s="94">
        <v>67</v>
      </c>
      <c r="D199" s="95">
        <v>0.151</v>
      </c>
      <c r="E199" s="34">
        <v>501</v>
      </c>
      <c r="F199" s="96">
        <v>0.164</v>
      </c>
    </row>
    <row r="200" spans="1:6" ht="15" customHeight="1">
      <c r="A200" s="154"/>
      <c r="B200" s="34" t="s">
        <v>12</v>
      </c>
      <c r="C200" s="94">
        <v>158</v>
      </c>
      <c r="D200" s="95">
        <v>0.357</v>
      </c>
      <c r="E200" s="34">
        <v>1234</v>
      </c>
      <c r="F200" s="96">
        <v>0.403</v>
      </c>
    </row>
    <row r="201" spans="1:6" ht="15" customHeight="1">
      <c r="A201" s="154"/>
      <c r="B201" s="34" t="s">
        <v>13</v>
      </c>
      <c r="C201" s="94">
        <v>211</v>
      </c>
      <c r="D201" s="95">
        <v>0.476</v>
      </c>
      <c r="E201" s="34">
        <v>1245</v>
      </c>
      <c r="F201" s="96">
        <v>0.407</v>
      </c>
    </row>
    <row r="202" spans="1:6" ht="15" customHeight="1">
      <c r="A202" s="155"/>
      <c r="B202" s="39" t="s">
        <v>5</v>
      </c>
      <c r="C202" s="94">
        <v>443</v>
      </c>
      <c r="D202" s="95">
        <v>1</v>
      </c>
      <c r="E202" s="34">
        <v>3059</v>
      </c>
      <c r="F202" s="96">
        <v>1</v>
      </c>
    </row>
    <row r="203" spans="1:6" ht="15" customHeight="1">
      <c r="A203" s="153" t="s">
        <v>324</v>
      </c>
      <c r="B203" s="33" t="s">
        <v>15</v>
      </c>
      <c r="C203" s="91">
        <v>8</v>
      </c>
      <c r="D203" s="92">
        <v>0.018</v>
      </c>
      <c r="E203" s="33">
        <v>31</v>
      </c>
      <c r="F203" s="93">
        <v>0.01</v>
      </c>
    </row>
    <row r="204" spans="1:6" ht="15" customHeight="1">
      <c r="A204" s="154"/>
      <c r="B204" s="34" t="s">
        <v>11</v>
      </c>
      <c r="C204" s="94">
        <v>47</v>
      </c>
      <c r="D204" s="95">
        <v>0.106</v>
      </c>
      <c r="E204" s="34">
        <v>344</v>
      </c>
      <c r="F204" s="96">
        <v>0.113</v>
      </c>
    </row>
    <row r="205" spans="1:6" ht="15" customHeight="1">
      <c r="A205" s="154"/>
      <c r="B205" s="34" t="s">
        <v>12</v>
      </c>
      <c r="C205" s="94">
        <v>164</v>
      </c>
      <c r="D205" s="95">
        <v>0.369</v>
      </c>
      <c r="E205" s="34">
        <v>1247</v>
      </c>
      <c r="F205" s="96">
        <v>0.408</v>
      </c>
    </row>
    <row r="206" spans="1:6" ht="15" customHeight="1">
      <c r="A206" s="154"/>
      <c r="B206" s="34" t="s">
        <v>13</v>
      </c>
      <c r="C206" s="94">
        <v>225</v>
      </c>
      <c r="D206" s="95">
        <v>0.507</v>
      </c>
      <c r="E206" s="34">
        <v>1433</v>
      </c>
      <c r="F206" s="96">
        <v>0.469</v>
      </c>
    </row>
    <row r="207" spans="1:6" ht="15" customHeight="1">
      <c r="A207" s="155"/>
      <c r="B207" s="39" t="s">
        <v>5</v>
      </c>
      <c r="C207" s="94">
        <v>444</v>
      </c>
      <c r="D207" s="95">
        <v>1</v>
      </c>
      <c r="E207" s="34">
        <v>3055</v>
      </c>
      <c r="F207" s="96">
        <v>1</v>
      </c>
    </row>
    <row r="208" spans="1:6" ht="15" customHeight="1">
      <c r="A208" s="153" t="s">
        <v>325</v>
      </c>
      <c r="B208" s="33" t="s">
        <v>15</v>
      </c>
      <c r="C208" s="91">
        <v>17</v>
      </c>
      <c r="D208" s="92">
        <v>0.038</v>
      </c>
      <c r="E208" s="33">
        <v>105</v>
      </c>
      <c r="F208" s="93">
        <v>0.034</v>
      </c>
    </row>
    <row r="209" spans="1:6" ht="15" customHeight="1">
      <c r="A209" s="154"/>
      <c r="B209" s="34" t="s">
        <v>11</v>
      </c>
      <c r="C209" s="94">
        <v>82</v>
      </c>
      <c r="D209" s="95">
        <v>0.186</v>
      </c>
      <c r="E209" s="34">
        <v>566</v>
      </c>
      <c r="F209" s="96">
        <v>0.185</v>
      </c>
    </row>
    <row r="210" spans="1:6" ht="15" customHeight="1">
      <c r="A210" s="154"/>
      <c r="B210" s="34" t="s">
        <v>12</v>
      </c>
      <c r="C210" s="94">
        <v>154</v>
      </c>
      <c r="D210" s="95">
        <v>0.348</v>
      </c>
      <c r="E210" s="34">
        <v>1147</v>
      </c>
      <c r="F210" s="96">
        <v>0.376</v>
      </c>
    </row>
    <row r="211" spans="1:6" ht="15" customHeight="1">
      <c r="A211" s="154"/>
      <c r="B211" s="34" t="s">
        <v>13</v>
      </c>
      <c r="C211" s="94">
        <v>189</v>
      </c>
      <c r="D211" s="95">
        <v>0.428</v>
      </c>
      <c r="E211" s="34">
        <v>1236</v>
      </c>
      <c r="F211" s="96">
        <v>0.405</v>
      </c>
    </row>
    <row r="212" spans="1:6" ht="15" customHeight="1">
      <c r="A212" s="155"/>
      <c r="B212" s="39" t="s">
        <v>5</v>
      </c>
      <c r="C212" s="103">
        <v>442</v>
      </c>
      <c r="D212" s="99">
        <v>1</v>
      </c>
      <c r="E212" s="104">
        <v>3054</v>
      </c>
      <c r="F212" s="100">
        <v>1</v>
      </c>
    </row>
    <row r="213" spans="1:6" ht="15" customHeight="1">
      <c r="A213" s="153" t="s">
        <v>326</v>
      </c>
      <c r="B213" s="33" t="s">
        <v>15</v>
      </c>
      <c r="C213" s="91">
        <v>7</v>
      </c>
      <c r="D213" s="92">
        <v>0.016</v>
      </c>
      <c r="E213" s="33">
        <v>39</v>
      </c>
      <c r="F213" s="93">
        <v>0.013</v>
      </c>
    </row>
    <row r="214" spans="1:6" ht="15" customHeight="1">
      <c r="A214" s="154"/>
      <c r="B214" s="34" t="s">
        <v>11</v>
      </c>
      <c r="C214" s="94">
        <v>40</v>
      </c>
      <c r="D214" s="95">
        <v>0.09</v>
      </c>
      <c r="E214" s="34">
        <v>349</v>
      </c>
      <c r="F214" s="96">
        <v>0.114</v>
      </c>
    </row>
    <row r="215" spans="1:6" ht="15" customHeight="1">
      <c r="A215" s="154"/>
      <c r="B215" s="34" t="s">
        <v>12</v>
      </c>
      <c r="C215" s="94">
        <v>155</v>
      </c>
      <c r="D215" s="95">
        <v>0.351</v>
      </c>
      <c r="E215" s="34">
        <v>1109</v>
      </c>
      <c r="F215" s="96">
        <v>0.363</v>
      </c>
    </row>
    <row r="216" spans="1:6" ht="15" customHeight="1">
      <c r="A216" s="154"/>
      <c r="B216" s="34" t="s">
        <v>13</v>
      </c>
      <c r="C216" s="94">
        <v>240</v>
      </c>
      <c r="D216" s="95">
        <v>0.543</v>
      </c>
      <c r="E216" s="34">
        <v>1562</v>
      </c>
      <c r="F216" s="96">
        <v>0.511</v>
      </c>
    </row>
    <row r="217" spans="1:6" ht="15" customHeight="1">
      <c r="A217" s="155"/>
      <c r="B217" s="39" t="s">
        <v>5</v>
      </c>
      <c r="C217" s="97">
        <v>442</v>
      </c>
      <c r="D217" s="101">
        <v>1</v>
      </c>
      <c r="E217" s="98">
        <v>3059</v>
      </c>
      <c r="F217" s="102">
        <v>1</v>
      </c>
    </row>
    <row r="218" spans="1:6" s="4" customFormat="1" ht="30" customHeight="1">
      <c r="A218" s="163" t="s">
        <v>162</v>
      </c>
      <c r="B218" s="164"/>
      <c r="C218" s="164"/>
      <c r="D218" s="164"/>
      <c r="E218" s="164"/>
      <c r="F218" s="165"/>
    </row>
    <row r="219" spans="1:6" ht="15" customHeight="1">
      <c r="A219" s="153" t="s">
        <v>327</v>
      </c>
      <c r="B219" s="33" t="s">
        <v>15</v>
      </c>
      <c r="C219" s="91">
        <v>14</v>
      </c>
      <c r="D219" s="92">
        <v>0.032</v>
      </c>
      <c r="E219" s="33">
        <v>115</v>
      </c>
      <c r="F219" s="93">
        <v>0.038</v>
      </c>
    </row>
    <row r="220" spans="1:6" ht="15" customHeight="1">
      <c r="A220" s="154"/>
      <c r="B220" s="34" t="s">
        <v>11</v>
      </c>
      <c r="C220" s="94">
        <v>81</v>
      </c>
      <c r="D220" s="95">
        <v>0.183</v>
      </c>
      <c r="E220" s="34">
        <v>622</v>
      </c>
      <c r="F220" s="96">
        <v>0.203</v>
      </c>
    </row>
    <row r="221" spans="1:6" ht="15" customHeight="1">
      <c r="A221" s="154"/>
      <c r="B221" s="34" t="s">
        <v>12</v>
      </c>
      <c r="C221" s="94">
        <v>154</v>
      </c>
      <c r="D221" s="95">
        <v>0.348</v>
      </c>
      <c r="E221" s="34">
        <v>1246</v>
      </c>
      <c r="F221" s="96">
        <v>0.407</v>
      </c>
    </row>
    <row r="222" spans="1:6" ht="15" customHeight="1">
      <c r="A222" s="154"/>
      <c r="B222" s="34" t="s">
        <v>13</v>
      </c>
      <c r="C222" s="94">
        <v>194</v>
      </c>
      <c r="D222" s="95">
        <v>0.438</v>
      </c>
      <c r="E222" s="34">
        <v>1076</v>
      </c>
      <c r="F222" s="96">
        <v>0.352</v>
      </c>
    </row>
    <row r="223" spans="1:6" ht="15" customHeight="1">
      <c r="A223" s="155"/>
      <c r="B223" s="39" t="s">
        <v>5</v>
      </c>
      <c r="C223" s="94">
        <v>443</v>
      </c>
      <c r="D223" s="95">
        <v>1</v>
      </c>
      <c r="E223" s="34">
        <v>3059</v>
      </c>
      <c r="F223" s="96">
        <v>1</v>
      </c>
    </row>
    <row r="224" spans="1:6" ht="15" customHeight="1">
      <c r="A224" s="153" t="s">
        <v>328</v>
      </c>
      <c r="B224" s="33" t="s">
        <v>15</v>
      </c>
      <c r="C224" s="91">
        <v>13</v>
      </c>
      <c r="D224" s="92">
        <v>0.029</v>
      </c>
      <c r="E224" s="33">
        <v>136</v>
      </c>
      <c r="F224" s="93">
        <v>0.045</v>
      </c>
    </row>
    <row r="225" spans="1:6" ht="15" customHeight="1">
      <c r="A225" s="154"/>
      <c r="B225" s="34" t="s">
        <v>11</v>
      </c>
      <c r="C225" s="94">
        <v>84</v>
      </c>
      <c r="D225" s="95">
        <v>0.19</v>
      </c>
      <c r="E225" s="34">
        <v>756</v>
      </c>
      <c r="F225" s="96">
        <v>0.248</v>
      </c>
    </row>
    <row r="226" spans="1:6" ht="15" customHeight="1">
      <c r="A226" s="154"/>
      <c r="B226" s="34" t="s">
        <v>12</v>
      </c>
      <c r="C226" s="94">
        <v>163</v>
      </c>
      <c r="D226" s="95">
        <v>0.369</v>
      </c>
      <c r="E226" s="34">
        <v>1168</v>
      </c>
      <c r="F226" s="96">
        <v>0.383</v>
      </c>
    </row>
    <row r="227" spans="1:6" ht="15" customHeight="1">
      <c r="A227" s="154"/>
      <c r="B227" s="34" t="s">
        <v>13</v>
      </c>
      <c r="C227" s="94">
        <v>182</v>
      </c>
      <c r="D227" s="95">
        <v>0.412</v>
      </c>
      <c r="E227" s="34">
        <v>990</v>
      </c>
      <c r="F227" s="96">
        <v>0.325</v>
      </c>
    </row>
    <row r="228" spans="1:6" ht="15" customHeight="1">
      <c r="A228" s="155"/>
      <c r="B228" s="39" t="s">
        <v>5</v>
      </c>
      <c r="C228" s="94">
        <v>442</v>
      </c>
      <c r="D228" s="95">
        <v>1</v>
      </c>
      <c r="E228" s="34">
        <v>3050</v>
      </c>
      <c r="F228" s="96">
        <v>1</v>
      </c>
    </row>
    <row r="229" spans="1:6" ht="15" customHeight="1">
      <c r="A229" s="153" t="s">
        <v>329</v>
      </c>
      <c r="B229" s="33" t="s">
        <v>15</v>
      </c>
      <c r="C229" s="91">
        <v>8</v>
      </c>
      <c r="D229" s="92">
        <v>0.018</v>
      </c>
      <c r="E229" s="33">
        <v>71</v>
      </c>
      <c r="F229" s="93">
        <v>0.023</v>
      </c>
    </row>
    <row r="230" spans="1:6" ht="15" customHeight="1">
      <c r="A230" s="154"/>
      <c r="B230" s="34" t="s">
        <v>11</v>
      </c>
      <c r="C230" s="94">
        <v>63</v>
      </c>
      <c r="D230" s="95">
        <v>0.143</v>
      </c>
      <c r="E230" s="34">
        <v>520</v>
      </c>
      <c r="F230" s="96">
        <v>0.171</v>
      </c>
    </row>
    <row r="231" spans="1:6" ht="15" customHeight="1">
      <c r="A231" s="154"/>
      <c r="B231" s="34" t="s">
        <v>12</v>
      </c>
      <c r="C231" s="94">
        <v>171</v>
      </c>
      <c r="D231" s="95">
        <v>0.387</v>
      </c>
      <c r="E231" s="34">
        <v>1226</v>
      </c>
      <c r="F231" s="96">
        <v>0.402</v>
      </c>
    </row>
    <row r="232" spans="1:6" ht="15" customHeight="1">
      <c r="A232" s="154"/>
      <c r="B232" s="34" t="s">
        <v>13</v>
      </c>
      <c r="C232" s="94">
        <v>200</v>
      </c>
      <c r="D232" s="95">
        <v>0.452</v>
      </c>
      <c r="E232" s="34">
        <v>1232</v>
      </c>
      <c r="F232" s="96">
        <v>0.404</v>
      </c>
    </row>
    <row r="233" spans="1:6" ht="15" customHeight="1">
      <c r="A233" s="155"/>
      <c r="B233" s="39" t="s">
        <v>5</v>
      </c>
      <c r="C233" s="94">
        <v>442</v>
      </c>
      <c r="D233" s="95">
        <v>1</v>
      </c>
      <c r="E233" s="34">
        <v>3049</v>
      </c>
      <c r="F233" s="96">
        <v>1</v>
      </c>
    </row>
    <row r="234" spans="1:6" ht="15" customHeight="1">
      <c r="A234" s="153" t="s">
        <v>330</v>
      </c>
      <c r="B234" s="33" t="s">
        <v>15</v>
      </c>
      <c r="C234" s="91">
        <v>29</v>
      </c>
      <c r="D234" s="92">
        <v>0.066</v>
      </c>
      <c r="E234" s="33">
        <v>412</v>
      </c>
      <c r="F234" s="93">
        <v>0.135</v>
      </c>
    </row>
    <row r="235" spans="1:6" ht="15" customHeight="1">
      <c r="A235" s="154"/>
      <c r="B235" s="34" t="s">
        <v>11</v>
      </c>
      <c r="C235" s="94">
        <v>109</v>
      </c>
      <c r="D235" s="95">
        <v>0.247</v>
      </c>
      <c r="E235" s="34">
        <v>947</v>
      </c>
      <c r="F235" s="96">
        <v>0.311</v>
      </c>
    </row>
    <row r="236" spans="1:6" ht="15" customHeight="1">
      <c r="A236" s="154"/>
      <c r="B236" s="34" t="s">
        <v>12</v>
      </c>
      <c r="C236" s="94">
        <v>151</v>
      </c>
      <c r="D236" s="95">
        <v>0.342</v>
      </c>
      <c r="E236" s="34">
        <v>990</v>
      </c>
      <c r="F236" s="96">
        <v>0.325</v>
      </c>
    </row>
    <row r="237" spans="1:6" ht="15" customHeight="1">
      <c r="A237" s="154"/>
      <c r="B237" s="34" t="s">
        <v>13</v>
      </c>
      <c r="C237" s="94">
        <v>152</v>
      </c>
      <c r="D237" s="95">
        <v>0.345</v>
      </c>
      <c r="E237" s="34">
        <v>697</v>
      </c>
      <c r="F237" s="96">
        <v>0.229</v>
      </c>
    </row>
    <row r="238" spans="1:6" ht="15" customHeight="1">
      <c r="A238" s="155"/>
      <c r="B238" s="39" t="s">
        <v>5</v>
      </c>
      <c r="C238" s="97">
        <v>441</v>
      </c>
      <c r="D238" s="101">
        <v>1</v>
      </c>
      <c r="E238" s="98">
        <v>3046</v>
      </c>
      <c r="F238" s="102">
        <v>1</v>
      </c>
    </row>
    <row r="239" spans="1:6" ht="15.75" customHeight="1">
      <c r="A239" s="153" t="s">
        <v>331</v>
      </c>
      <c r="B239" s="33" t="s">
        <v>15</v>
      </c>
      <c r="C239" s="91">
        <v>11</v>
      </c>
      <c r="D239" s="92">
        <v>0.025</v>
      </c>
      <c r="E239" s="33">
        <v>184</v>
      </c>
      <c r="F239" s="93">
        <v>0.06</v>
      </c>
    </row>
    <row r="240" spans="1:6" ht="15.75" customHeight="1">
      <c r="A240" s="154"/>
      <c r="B240" s="34" t="s">
        <v>11</v>
      </c>
      <c r="C240" s="94">
        <v>79</v>
      </c>
      <c r="D240" s="95">
        <v>0.179</v>
      </c>
      <c r="E240" s="34">
        <v>779</v>
      </c>
      <c r="F240" s="96">
        <v>0.255</v>
      </c>
    </row>
    <row r="241" spans="1:6" ht="15.75" customHeight="1">
      <c r="A241" s="154"/>
      <c r="B241" s="34" t="s">
        <v>12</v>
      </c>
      <c r="C241" s="94">
        <v>170</v>
      </c>
      <c r="D241" s="95">
        <v>0.385</v>
      </c>
      <c r="E241" s="34">
        <v>1162</v>
      </c>
      <c r="F241" s="96">
        <v>0.38</v>
      </c>
    </row>
    <row r="242" spans="1:6" ht="15.75" customHeight="1">
      <c r="A242" s="154"/>
      <c r="B242" s="34" t="s">
        <v>13</v>
      </c>
      <c r="C242" s="94">
        <v>182</v>
      </c>
      <c r="D242" s="95">
        <v>0.412</v>
      </c>
      <c r="E242" s="34">
        <v>929</v>
      </c>
      <c r="F242" s="96">
        <v>0.304</v>
      </c>
    </row>
    <row r="243" spans="1:6" ht="27" customHeight="1">
      <c r="A243" s="155"/>
      <c r="B243" s="39" t="s">
        <v>5</v>
      </c>
      <c r="C243" s="94">
        <v>442</v>
      </c>
      <c r="D243" s="95">
        <v>1</v>
      </c>
      <c r="E243" s="34">
        <v>3054</v>
      </c>
      <c r="F243" s="96">
        <v>1</v>
      </c>
    </row>
    <row r="244" spans="1:6" ht="15.75" customHeight="1">
      <c r="A244" s="153" t="s">
        <v>332</v>
      </c>
      <c r="B244" s="33" t="s">
        <v>15</v>
      </c>
      <c r="C244" s="91">
        <v>10</v>
      </c>
      <c r="D244" s="92">
        <v>0.023</v>
      </c>
      <c r="E244" s="33">
        <v>161</v>
      </c>
      <c r="F244" s="93">
        <v>0.053</v>
      </c>
    </row>
    <row r="245" spans="1:6" ht="15.75" customHeight="1">
      <c r="A245" s="154"/>
      <c r="B245" s="34" t="s">
        <v>11</v>
      </c>
      <c r="C245" s="94">
        <v>80</v>
      </c>
      <c r="D245" s="95">
        <v>0.181</v>
      </c>
      <c r="E245" s="34">
        <v>742</v>
      </c>
      <c r="F245" s="96">
        <v>0.243</v>
      </c>
    </row>
    <row r="246" spans="1:6" ht="15.75" customHeight="1">
      <c r="A246" s="154"/>
      <c r="B246" s="34" t="s">
        <v>12</v>
      </c>
      <c r="C246" s="94">
        <v>155</v>
      </c>
      <c r="D246" s="95">
        <v>0.35</v>
      </c>
      <c r="E246" s="34">
        <v>1183</v>
      </c>
      <c r="F246" s="96">
        <v>0.387</v>
      </c>
    </row>
    <row r="247" spans="1:6" ht="15.75" customHeight="1">
      <c r="A247" s="154"/>
      <c r="B247" s="34" t="s">
        <v>13</v>
      </c>
      <c r="C247" s="94">
        <v>198</v>
      </c>
      <c r="D247" s="95">
        <v>0.447</v>
      </c>
      <c r="E247" s="34">
        <v>972</v>
      </c>
      <c r="F247" s="96">
        <v>0.318</v>
      </c>
    </row>
    <row r="248" spans="1:6" ht="24" customHeight="1">
      <c r="A248" s="155"/>
      <c r="B248" s="39" t="s">
        <v>5</v>
      </c>
      <c r="C248" s="94">
        <v>443</v>
      </c>
      <c r="D248" s="95">
        <v>1</v>
      </c>
      <c r="E248" s="34">
        <v>3058</v>
      </c>
      <c r="F248" s="96">
        <v>1</v>
      </c>
    </row>
    <row r="249" spans="1:6" ht="15" customHeight="1">
      <c r="A249" s="153" t="s">
        <v>333</v>
      </c>
      <c r="B249" s="33" t="s">
        <v>15</v>
      </c>
      <c r="C249" s="91">
        <v>3</v>
      </c>
      <c r="D249" s="92">
        <v>0.007</v>
      </c>
      <c r="E249" s="33">
        <v>74</v>
      </c>
      <c r="F249" s="93">
        <v>0.024</v>
      </c>
    </row>
    <row r="250" spans="1:6" ht="15" customHeight="1">
      <c r="A250" s="154"/>
      <c r="B250" s="34" t="s">
        <v>11</v>
      </c>
      <c r="C250" s="94">
        <v>43</v>
      </c>
      <c r="D250" s="95">
        <v>0.097</v>
      </c>
      <c r="E250" s="34">
        <v>484</v>
      </c>
      <c r="F250" s="96">
        <v>0.158</v>
      </c>
    </row>
    <row r="251" spans="1:6" ht="15" customHeight="1">
      <c r="A251" s="154"/>
      <c r="B251" s="34" t="s">
        <v>12</v>
      </c>
      <c r="C251" s="94">
        <v>175</v>
      </c>
      <c r="D251" s="95">
        <v>0.395</v>
      </c>
      <c r="E251" s="34">
        <v>1235</v>
      </c>
      <c r="F251" s="96">
        <v>0.404</v>
      </c>
    </row>
    <row r="252" spans="1:6" ht="15" customHeight="1">
      <c r="A252" s="154"/>
      <c r="B252" s="34" t="s">
        <v>13</v>
      </c>
      <c r="C252" s="94">
        <v>222</v>
      </c>
      <c r="D252" s="95">
        <v>0.501</v>
      </c>
      <c r="E252" s="34">
        <v>1265</v>
      </c>
      <c r="F252" s="96">
        <v>0.414</v>
      </c>
    </row>
    <row r="253" spans="1:6" ht="15" customHeight="1">
      <c r="A253" s="155"/>
      <c r="B253" s="39" t="s">
        <v>5</v>
      </c>
      <c r="C253" s="94">
        <v>443</v>
      </c>
      <c r="D253" s="95">
        <v>1</v>
      </c>
      <c r="E253" s="34">
        <v>3058</v>
      </c>
      <c r="F253" s="96">
        <v>1</v>
      </c>
    </row>
    <row r="254" spans="1:6" s="4" customFormat="1" ht="30" customHeight="1">
      <c r="A254" s="163" t="s">
        <v>376</v>
      </c>
      <c r="B254" s="164"/>
      <c r="C254" s="164"/>
      <c r="D254" s="164"/>
      <c r="E254" s="164"/>
      <c r="F254" s="165"/>
    </row>
    <row r="255" spans="1:6" s="4" customFormat="1" ht="15" customHeight="1">
      <c r="A255" s="153" t="s">
        <v>163</v>
      </c>
      <c r="B255" s="42" t="s">
        <v>14</v>
      </c>
      <c r="C255" s="105">
        <v>251</v>
      </c>
      <c r="D255" s="106">
        <v>0.574</v>
      </c>
      <c r="E255" s="55">
        <v>1966</v>
      </c>
      <c r="F255" s="107">
        <v>0.644</v>
      </c>
    </row>
    <row r="256" spans="1:6" s="4" customFormat="1" ht="15" customHeight="1">
      <c r="A256" s="154"/>
      <c r="B256" s="45" t="s">
        <v>15</v>
      </c>
      <c r="C256" s="94">
        <v>56</v>
      </c>
      <c r="D256" s="95">
        <v>0.128</v>
      </c>
      <c r="E256" s="34">
        <v>298</v>
      </c>
      <c r="F256" s="96">
        <v>0.098</v>
      </c>
    </row>
    <row r="257" spans="1:6" s="4" customFormat="1" ht="15" customHeight="1">
      <c r="A257" s="154"/>
      <c r="B257" s="45" t="s">
        <v>11</v>
      </c>
      <c r="C257" s="94">
        <v>61</v>
      </c>
      <c r="D257" s="95">
        <v>0.14</v>
      </c>
      <c r="E257" s="34">
        <v>370</v>
      </c>
      <c r="F257" s="96">
        <v>0.121</v>
      </c>
    </row>
    <row r="258" spans="1:6" s="4" customFormat="1" ht="15" customHeight="1">
      <c r="A258" s="154"/>
      <c r="B258" s="45" t="s">
        <v>12</v>
      </c>
      <c r="C258" s="94">
        <v>34</v>
      </c>
      <c r="D258" s="95">
        <v>0.078</v>
      </c>
      <c r="E258" s="34">
        <v>239</v>
      </c>
      <c r="F258" s="96">
        <v>0.078</v>
      </c>
    </row>
    <row r="259" spans="1:6" s="4" customFormat="1" ht="15" customHeight="1">
      <c r="A259" s="154"/>
      <c r="B259" s="45" t="s">
        <v>13</v>
      </c>
      <c r="C259" s="94">
        <v>35</v>
      </c>
      <c r="D259" s="95">
        <v>0.08</v>
      </c>
      <c r="E259" s="34">
        <v>182</v>
      </c>
      <c r="F259" s="96">
        <v>0.06</v>
      </c>
    </row>
    <row r="260" spans="1:6" s="4" customFormat="1" ht="15" customHeight="1">
      <c r="A260" s="155"/>
      <c r="B260" s="46" t="s">
        <v>5</v>
      </c>
      <c r="C260" s="103">
        <v>437</v>
      </c>
      <c r="D260" s="99">
        <v>1</v>
      </c>
      <c r="E260" s="104">
        <v>3055</v>
      </c>
      <c r="F260" s="100">
        <v>1</v>
      </c>
    </row>
    <row r="261" spans="1:6" s="4" customFormat="1" ht="30" customHeight="1">
      <c r="A261" s="163" t="s">
        <v>181</v>
      </c>
      <c r="B261" s="164"/>
      <c r="C261" s="164"/>
      <c r="D261" s="164"/>
      <c r="E261" s="164"/>
      <c r="F261" s="165"/>
    </row>
    <row r="262" spans="1:6" s="4" customFormat="1" ht="15" customHeight="1">
      <c r="A262" s="153" t="s">
        <v>164</v>
      </c>
      <c r="B262" s="42" t="s">
        <v>14</v>
      </c>
      <c r="C262" s="105">
        <v>188</v>
      </c>
      <c r="D262" s="106">
        <v>0.425</v>
      </c>
      <c r="E262" s="55">
        <v>1763</v>
      </c>
      <c r="F262" s="107">
        <v>0.579</v>
      </c>
    </row>
    <row r="263" spans="1:6" s="4" customFormat="1" ht="15" customHeight="1">
      <c r="A263" s="154"/>
      <c r="B263" s="45" t="s">
        <v>15</v>
      </c>
      <c r="C263" s="94">
        <v>22</v>
      </c>
      <c r="D263" s="95">
        <v>0.05</v>
      </c>
      <c r="E263" s="34">
        <v>186</v>
      </c>
      <c r="F263" s="96">
        <v>0.061</v>
      </c>
    </row>
    <row r="264" spans="1:6" s="4" customFormat="1" ht="15" customHeight="1">
      <c r="A264" s="154"/>
      <c r="B264" s="45" t="s">
        <v>11</v>
      </c>
      <c r="C264" s="94">
        <v>48</v>
      </c>
      <c r="D264" s="95">
        <v>0.109</v>
      </c>
      <c r="E264" s="34">
        <v>270</v>
      </c>
      <c r="F264" s="96">
        <v>0.089</v>
      </c>
    </row>
    <row r="265" spans="1:6" s="4" customFormat="1" ht="15" customHeight="1">
      <c r="A265" s="154"/>
      <c r="B265" s="45" t="s">
        <v>12</v>
      </c>
      <c r="C265" s="94">
        <v>70</v>
      </c>
      <c r="D265" s="95">
        <v>0.158</v>
      </c>
      <c r="E265" s="34">
        <v>273</v>
      </c>
      <c r="F265" s="96">
        <v>0.09</v>
      </c>
    </row>
    <row r="266" spans="1:6" s="4" customFormat="1" ht="15" customHeight="1">
      <c r="A266" s="154"/>
      <c r="B266" s="45" t="s">
        <v>13</v>
      </c>
      <c r="C266" s="94">
        <v>114</v>
      </c>
      <c r="D266" s="95">
        <v>0.258</v>
      </c>
      <c r="E266" s="34">
        <v>555</v>
      </c>
      <c r="F266" s="96">
        <v>0.182</v>
      </c>
    </row>
    <row r="267" spans="1:6" s="4" customFormat="1" ht="15" customHeight="1">
      <c r="A267" s="155"/>
      <c r="B267" s="46" t="s">
        <v>5</v>
      </c>
      <c r="C267" s="103">
        <v>442</v>
      </c>
      <c r="D267" s="99">
        <v>1</v>
      </c>
      <c r="E267" s="104">
        <v>3047</v>
      </c>
      <c r="F267" s="100">
        <v>1</v>
      </c>
    </row>
    <row r="268" spans="1:6" s="4" customFormat="1" ht="15" customHeight="1">
      <c r="A268" s="153" t="s">
        <v>165</v>
      </c>
      <c r="B268" s="42" t="s">
        <v>14</v>
      </c>
      <c r="C268" s="105">
        <v>152</v>
      </c>
      <c r="D268" s="106">
        <v>0.345</v>
      </c>
      <c r="E268" s="55">
        <v>1322</v>
      </c>
      <c r="F268" s="107">
        <v>0.433</v>
      </c>
    </row>
    <row r="269" spans="1:6" s="4" customFormat="1" ht="15" customHeight="1">
      <c r="A269" s="154"/>
      <c r="B269" s="45" t="s">
        <v>15</v>
      </c>
      <c r="C269" s="94">
        <v>56</v>
      </c>
      <c r="D269" s="95">
        <v>0.127</v>
      </c>
      <c r="E269" s="34">
        <v>309</v>
      </c>
      <c r="F269" s="96">
        <v>0.101</v>
      </c>
    </row>
    <row r="270" spans="1:6" s="4" customFormat="1" ht="15" customHeight="1">
      <c r="A270" s="154"/>
      <c r="B270" s="45" t="s">
        <v>11</v>
      </c>
      <c r="C270" s="94">
        <v>94</v>
      </c>
      <c r="D270" s="95">
        <v>0.213</v>
      </c>
      <c r="E270" s="34">
        <v>508</v>
      </c>
      <c r="F270" s="96">
        <v>0.167</v>
      </c>
    </row>
    <row r="271" spans="1:6" s="4" customFormat="1" ht="15" customHeight="1">
      <c r="A271" s="154"/>
      <c r="B271" s="45" t="s">
        <v>12</v>
      </c>
      <c r="C271" s="94">
        <v>71</v>
      </c>
      <c r="D271" s="95">
        <v>0.161</v>
      </c>
      <c r="E271" s="34">
        <v>465</v>
      </c>
      <c r="F271" s="96">
        <v>0.152</v>
      </c>
    </row>
    <row r="272" spans="1:6" s="4" customFormat="1" ht="15" customHeight="1">
      <c r="A272" s="154"/>
      <c r="B272" s="45" t="s">
        <v>13</v>
      </c>
      <c r="C272" s="94">
        <v>68</v>
      </c>
      <c r="D272" s="95">
        <v>0.154</v>
      </c>
      <c r="E272" s="34">
        <v>446</v>
      </c>
      <c r="F272" s="96">
        <v>0.146</v>
      </c>
    </row>
    <row r="273" spans="1:6" s="4" customFormat="1" ht="15" customHeight="1">
      <c r="A273" s="155"/>
      <c r="B273" s="46" t="s">
        <v>5</v>
      </c>
      <c r="C273" s="103">
        <v>441</v>
      </c>
      <c r="D273" s="99">
        <v>1</v>
      </c>
      <c r="E273" s="104">
        <v>3050</v>
      </c>
      <c r="F273" s="100">
        <v>1</v>
      </c>
    </row>
    <row r="274" spans="1:6" s="4" customFormat="1" ht="15" customHeight="1">
      <c r="A274" s="153" t="s">
        <v>166</v>
      </c>
      <c r="B274" s="42" t="s">
        <v>14</v>
      </c>
      <c r="C274" s="105">
        <v>223</v>
      </c>
      <c r="D274" s="106">
        <v>0.508</v>
      </c>
      <c r="E274" s="55">
        <v>1607</v>
      </c>
      <c r="F274" s="107">
        <v>0.528</v>
      </c>
    </row>
    <row r="275" spans="1:6" s="4" customFormat="1" ht="15" customHeight="1">
      <c r="A275" s="154"/>
      <c r="B275" s="45" t="s">
        <v>15</v>
      </c>
      <c r="C275" s="94">
        <v>45</v>
      </c>
      <c r="D275" s="95">
        <v>0.103</v>
      </c>
      <c r="E275" s="34">
        <v>388</v>
      </c>
      <c r="F275" s="96">
        <v>0.127</v>
      </c>
    </row>
    <row r="276" spans="1:6" s="4" customFormat="1" ht="15" customHeight="1">
      <c r="A276" s="154"/>
      <c r="B276" s="45" t="s">
        <v>11</v>
      </c>
      <c r="C276" s="94">
        <v>81</v>
      </c>
      <c r="D276" s="95">
        <v>0.185</v>
      </c>
      <c r="E276" s="34">
        <v>526</v>
      </c>
      <c r="F276" s="96">
        <v>0.173</v>
      </c>
    </row>
    <row r="277" spans="1:6" s="4" customFormat="1" ht="15" customHeight="1">
      <c r="A277" s="154"/>
      <c r="B277" s="45" t="s">
        <v>12</v>
      </c>
      <c r="C277" s="94">
        <v>47</v>
      </c>
      <c r="D277" s="95">
        <v>0.107</v>
      </c>
      <c r="E277" s="34">
        <v>294</v>
      </c>
      <c r="F277" s="96">
        <v>0.097</v>
      </c>
    </row>
    <row r="278" spans="1:6" s="4" customFormat="1" ht="15" customHeight="1">
      <c r="A278" s="154"/>
      <c r="B278" s="45" t="s">
        <v>13</v>
      </c>
      <c r="C278" s="94">
        <v>43</v>
      </c>
      <c r="D278" s="95">
        <v>0.098</v>
      </c>
      <c r="E278" s="34">
        <v>230</v>
      </c>
      <c r="F278" s="96">
        <v>0.076</v>
      </c>
    </row>
    <row r="279" spans="1:6" s="4" customFormat="1" ht="15" customHeight="1">
      <c r="A279" s="155"/>
      <c r="B279" s="46" t="s">
        <v>5</v>
      </c>
      <c r="C279" s="103">
        <v>439</v>
      </c>
      <c r="D279" s="99">
        <v>1</v>
      </c>
      <c r="E279" s="104">
        <v>3045</v>
      </c>
      <c r="F279" s="100">
        <v>1</v>
      </c>
    </row>
    <row r="280" spans="1:6" s="4" customFormat="1" ht="15" customHeight="1">
      <c r="A280" s="153" t="s">
        <v>167</v>
      </c>
      <c r="B280" s="42" t="s">
        <v>14</v>
      </c>
      <c r="C280" s="105">
        <v>158</v>
      </c>
      <c r="D280" s="106">
        <v>0.358</v>
      </c>
      <c r="E280" s="55">
        <v>1475</v>
      </c>
      <c r="F280" s="107">
        <v>0.484</v>
      </c>
    </row>
    <row r="281" spans="1:6" s="4" customFormat="1" ht="15" customHeight="1">
      <c r="A281" s="154"/>
      <c r="B281" s="45" t="s">
        <v>15</v>
      </c>
      <c r="C281" s="94">
        <v>55</v>
      </c>
      <c r="D281" s="95">
        <v>0.125</v>
      </c>
      <c r="E281" s="34">
        <v>309</v>
      </c>
      <c r="F281" s="96">
        <v>0.101</v>
      </c>
    </row>
    <row r="282" spans="1:6" s="4" customFormat="1" ht="15" customHeight="1">
      <c r="A282" s="154"/>
      <c r="B282" s="45" t="s">
        <v>11</v>
      </c>
      <c r="C282" s="94">
        <v>91</v>
      </c>
      <c r="D282" s="95">
        <v>0.206</v>
      </c>
      <c r="E282" s="34">
        <v>500</v>
      </c>
      <c r="F282" s="96">
        <v>0.164</v>
      </c>
    </row>
    <row r="283" spans="1:6" s="4" customFormat="1" ht="15" customHeight="1">
      <c r="A283" s="154"/>
      <c r="B283" s="45" t="s">
        <v>12</v>
      </c>
      <c r="C283" s="94">
        <v>68</v>
      </c>
      <c r="D283" s="95">
        <v>0.154</v>
      </c>
      <c r="E283" s="34">
        <v>341</v>
      </c>
      <c r="F283" s="96">
        <v>0.112</v>
      </c>
    </row>
    <row r="284" spans="1:6" s="4" customFormat="1" ht="15" customHeight="1">
      <c r="A284" s="154"/>
      <c r="B284" s="45" t="s">
        <v>13</v>
      </c>
      <c r="C284" s="94">
        <v>69</v>
      </c>
      <c r="D284" s="95">
        <v>0.156</v>
      </c>
      <c r="E284" s="34">
        <v>420</v>
      </c>
      <c r="F284" s="96">
        <v>0.138</v>
      </c>
    </row>
    <row r="285" spans="1:6" s="4" customFormat="1" ht="15" customHeight="1">
      <c r="A285" s="155"/>
      <c r="B285" s="46" t="s">
        <v>5</v>
      </c>
      <c r="C285" s="103">
        <v>441</v>
      </c>
      <c r="D285" s="99">
        <v>1</v>
      </c>
      <c r="E285" s="104">
        <v>3045</v>
      </c>
      <c r="F285" s="100">
        <v>1</v>
      </c>
    </row>
    <row r="286" spans="1:6" ht="15" customHeight="1">
      <c r="A286" s="153" t="s">
        <v>168</v>
      </c>
      <c r="B286" s="42" t="s">
        <v>14</v>
      </c>
      <c r="C286" s="105">
        <v>216</v>
      </c>
      <c r="D286" s="106">
        <v>0.49</v>
      </c>
      <c r="E286" s="55">
        <v>1618</v>
      </c>
      <c r="F286" s="107">
        <v>0.531</v>
      </c>
    </row>
    <row r="287" spans="1:6" ht="15" customHeight="1">
      <c r="A287" s="154"/>
      <c r="B287" s="45" t="s">
        <v>15</v>
      </c>
      <c r="C287" s="94">
        <v>45</v>
      </c>
      <c r="D287" s="95">
        <v>0.102</v>
      </c>
      <c r="E287" s="34">
        <v>344</v>
      </c>
      <c r="F287" s="96">
        <v>0.113</v>
      </c>
    </row>
    <row r="288" spans="1:6" ht="15" customHeight="1">
      <c r="A288" s="154"/>
      <c r="B288" s="45" t="s">
        <v>11</v>
      </c>
      <c r="C288" s="94">
        <v>79</v>
      </c>
      <c r="D288" s="95">
        <v>0.179</v>
      </c>
      <c r="E288" s="34">
        <v>498</v>
      </c>
      <c r="F288" s="96">
        <v>0.163</v>
      </c>
    </row>
    <row r="289" spans="1:6" ht="15" customHeight="1">
      <c r="A289" s="154"/>
      <c r="B289" s="45" t="s">
        <v>12</v>
      </c>
      <c r="C289" s="94">
        <v>56</v>
      </c>
      <c r="D289" s="95">
        <v>0.127</v>
      </c>
      <c r="E289" s="34">
        <v>339</v>
      </c>
      <c r="F289" s="96">
        <v>0.111</v>
      </c>
    </row>
    <row r="290" spans="1:6" ht="15" customHeight="1">
      <c r="A290" s="154"/>
      <c r="B290" s="45" t="s">
        <v>13</v>
      </c>
      <c r="C290" s="94">
        <v>45</v>
      </c>
      <c r="D290" s="95">
        <v>0.102</v>
      </c>
      <c r="E290" s="34">
        <v>249</v>
      </c>
      <c r="F290" s="96">
        <v>0.082</v>
      </c>
    </row>
    <row r="291" spans="1:6" ht="15" customHeight="1">
      <c r="A291" s="155"/>
      <c r="B291" s="46" t="s">
        <v>5</v>
      </c>
      <c r="C291" s="103">
        <v>441</v>
      </c>
      <c r="D291" s="99">
        <v>1</v>
      </c>
      <c r="E291" s="104">
        <v>3048</v>
      </c>
      <c r="F291" s="100">
        <v>1</v>
      </c>
    </row>
    <row r="292" spans="1:6" ht="15" customHeight="1">
      <c r="A292" s="153" t="s">
        <v>169</v>
      </c>
      <c r="B292" s="42" t="s">
        <v>14</v>
      </c>
      <c r="C292" s="105">
        <v>47</v>
      </c>
      <c r="D292" s="106">
        <v>0.106</v>
      </c>
      <c r="E292" s="55">
        <v>649</v>
      </c>
      <c r="F292" s="107">
        <v>0.213</v>
      </c>
    </row>
    <row r="293" spans="1:6" ht="15" customHeight="1">
      <c r="A293" s="154"/>
      <c r="B293" s="45" t="s">
        <v>15</v>
      </c>
      <c r="C293" s="94">
        <v>67</v>
      </c>
      <c r="D293" s="95">
        <v>0.152</v>
      </c>
      <c r="E293" s="34">
        <v>374</v>
      </c>
      <c r="F293" s="96">
        <v>0.123</v>
      </c>
    </row>
    <row r="294" spans="1:6" ht="15" customHeight="1">
      <c r="A294" s="154"/>
      <c r="B294" s="45" t="s">
        <v>11</v>
      </c>
      <c r="C294" s="94">
        <v>143</v>
      </c>
      <c r="D294" s="95">
        <v>0.324</v>
      </c>
      <c r="E294" s="34">
        <v>854</v>
      </c>
      <c r="F294" s="96">
        <v>0.28</v>
      </c>
    </row>
    <row r="295" spans="1:6" ht="15" customHeight="1">
      <c r="A295" s="154"/>
      <c r="B295" s="45" t="s">
        <v>12</v>
      </c>
      <c r="C295" s="94">
        <v>114</v>
      </c>
      <c r="D295" s="95">
        <v>0.258</v>
      </c>
      <c r="E295" s="34">
        <v>638</v>
      </c>
      <c r="F295" s="96">
        <v>0.209</v>
      </c>
    </row>
    <row r="296" spans="1:6" ht="15" customHeight="1">
      <c r="A296" s="154"/>
      <c r="B296" s="45" t="s">
        <v>13</v>
      </c>
      <c r="C296" s="94">
        <v>71</v>
      </c>
      <c r="D296" s="95">
        <v>0.161</v>
      </c>
      <c r="E296" s="34">
        <v>533</v>
      </c>
      <c r="F296" s="96">
        <v>0.175</v>
      </c>
    </row>
    <row r="297" spans="1:6" ht="15" customHeight="1">
      <c r="A297" s="155"/>
      <c r="B297" s="46" t="s">
        <v>5</v>
      </c>
      <c r="C297" s="103">
        <v>442</v>
      </c>
      <c r="D297" s="99">
        <v>1</v>
      </c>
      <c r="E297" s="104">
        <v>3048</v>
      </c>
      <c r="F297" s="100">
        <v>1</v>
      </c>
    </row>
    <row r="298" spans="1:6" ht="15" customHeight="1">
      <c r="A298" s="153" t="s">
        <v>170</v>
      </c>
      <c r="B298" s="42" t="s">
        <v>14</v>
      </c>
      <c r="C298" s="105">
        <v>275</v>
      </c>
      <c r="D298" s="106">
        <v>0.624</v>
      </c>
      <c r="E298" s="55">
        <v>1570</v>
      </c>
      <c r="F298" s="107">
        <v>0.514</v>
      </c>
    </row>
    <row r="299" spans="1:6" ht="15" customHeight="1">
      <c r="A299" s="154"/>
      <c r="B299" s="45" t="s">
        <v>15</v>
      </c>
      <c r="C299" s="94">
        <v>23</v>
      </c>
      <c r="D299" s="95">
        <v>0.052</v>
      </c>
      <c r="E299" s="34">
        <v>115</v>
      </c>
      <c r="F299" s="96">
        <v>0.038</v>
      </c>
    </row>
    <row r="300" spans="1:6" ht="15" customHeight="1">
      <c r="A300" s="154"/>
      <c r="B300" s="45" t="s">
        <v>11</v>
      </c>
      <c r="C300" s="94">
        <v>35</v>
      </c>
      <c r="D300" s="95">
        <v>0.079</v>
      </c>
      <c r="E300" s="34">
        <v>218</v>
      </c>
      <c r="F300" s="96">
        <v>0.071</v>
      </c>
    </row>
    <row r="301" spans="1:6" ht="15" customHeight="1">
      <c r="A301" s="154"/>
      <c r="B301" s="45" t="s">
        <v>12</v>
      </c>
      <c r="C301" s="94">
        <v>45</v>
      </c>
      <c r="D301" s="95">
        <v>0.102</v>
      </c>
      <c r="E301" s="34">
        <v>342</v>
      </c>
      <c r="F301" s="96">
        <v>0.112</v>
      </c>
    </row>
    <row r="302" spans="1:6" ht="15" customHeight="1">
      <c r="A302" s="154"/>
      <c r="B302" s="45" t="s">
        <v>13</v>
      </c>
      <c r="C302" s="94">
        <v>63</v>
      </c>
      <c r="D302" s="95">
        <v>0.143</v>
      </c>
      <c r="E302" s="34">
        <v>811</v>
      </c>
      <c r="F302" s="96">
        <v>0.265</v>
      </c>
    </row>
    <row r="303" spans="1:6" ht="15" customHeight="1">
      <c r="A303" s="155"/>
      <c r="B303" s="46" t="s">
        <v>5</v>
      </c>
      <c r="C303" s="103">
        <v>441</v>
      </c>
      <c r="D303" s="99">
        <v>1</v>
      </c>
      <c r="E303" s="104">
        <v>3056</v>
      </c>
      <c r="F303" s="100">
        <v>1</v>
      </c>
    </row>
    <row r="304" spans="1:6" s="4" customFormat="1" ht="30" customHeight="1">
      <c r="A304" s="163" t="s">
        <v>181</v>
      </c>
      <c r="B304" s="164"/>
      <c r="C304" s="164"/>
      <c r="D304" s="164"/>
      <c r="E304" s="164"/>
      <c r="F304" s="165"/>
    </row>
    <row r="305" spans="1:6" ht="15" customHeight="1">
      <c r="A305" s="153" t="s">
        <v>171</v>
      </c>
      <c r="B305" s="42" t="s">
        <v>14</v>
      </c>
      <c r="C305" s="105">
        <v>264</v>
      </c>
      <c r="D305" s="106">
        <v>0.599</v>
      </c>
      <c r="E305" s="55">
        <v>1898</v>
      </c>
      <c r="F305" s="107">
        <v>0.622</v>
      </c>
    </row>
    <row r="306" spans="1:6" ht="15" customHeight="1">
      <c r="A306" s="154"/>
      <c r="B306" s="45" t="s">
        <v>15</v>
      </c>
      <c r="C306" s="94">
        <v>52</v>
      </c>
      <c r="D306" s="95">
        <v>0.118</v>
      </c>
      <c r="E306" s="34">
        <v>312</v>
      </c>
      <c r="F306" s="96">
        <v>0.102</v>
      </c>
    </row>
    <row r="307" spans="1:6" ht="15" customHeight="1">
      <c r="A307" s="154"/>
      <c r="B307" s="45" t="s">
        <v>11</v>
      </c>
      <c r="C307" s="94">
        <v>59</v>
      </c>
      <c r="D307" s="95">
        <v>0.134</v>
      </c>
      <c r="E307" s="34">
        <v>409</v>
      </c>
      <c r="F307" s="96">
        <v>0.134</v>
      </c>
    </row>
    <row r="308" spans="1:6" ht="15" customHeight="1">
      <c r="A308" s="154"/>
      <c r="B308" s="45" t="s">
        <v>12</v>
      </c>
      <c r="C308" s="94">
        <v>40</v>
      </c>
      <c r="D308" s="95">
        <v>0.091</v>
      </c>
      <c r="E308" s="34">
        <v>217</v>
      </c>
      <c r="F308" s="96">
        <v>0.071</v>
      </c>
    </row>
    <row r="309" spans="1:6" ht="15" customHeight="1">
      <c r="A309" s="154"/>
      <c r="B309" s="45" t="s">
        <v>13</v>
      </c>
      <c r="C309" s="94">
        <v>26</v>
      </c>
      <c r="D309" s="95">
        <v>0.059</v>
      </c>
      <c r="E309" s="34">
        <v>217</v>
      </c>
      <c r="F309" s="96">
        <v>0.071</v>
      </c>
    </row>
    <row r="310" spans="1:6" ht="15" customHeight="1">
      <c r="A310" s="155"/>
      <c r="B310" s="46" t="s">
        <v>5</v>
      </c>
      <c r="C310" s="103">
        <v>441</v>
      </c>
      <c r="D310" s="99">
        <v>1</v>
      </c>
      <c r="E310" s="104">
        <v>3053</v>
      </c>
      <c r="F310" s="100">
        <v>1</v>
      </c>
    </row>
    <row r="311" spans="1:6" s="4" customFormat="1" ht="15" customHeight="1">
      <c r="A311" s="153" t="s">
        <v>172</v>
      </c>
      <c r="B311" s="42" t="s">
        <v>14</v>
      </c>
      <c r="C311" s="105">
        <v>127</v>
      </c>
      <c r="D311" s="106">
        <v>0.287</v>
      </c>
      <c r="E311" s="55">
        <v>927</v>
      </c>
      <c r="F311" s="107">
        <v>0.304</v>
      </c>
    </row>
    <row r="312" spans="1:6" s="4" customFormat="1" ht="15" customHeight="1">
      <c r="A312" s="154"/>
      <c r="B312" s="45" t="s">
        <v>15</v>
      </c>
      <c r="C312" s="94">
        <v>33</v>
      </c>
      <c r="D312" s="95">
        <v>0.074</v>
      </c>
      <c r="E312" s="34">
        <v>168</v>
      </c>
      <c r="F312" s="96">
        <v>0.055</v>
      </c>
    </row>
    <row r="313" spans="1:6" s="4" customFormat="1" ht="15" customHeight="1">
      <c r="A313" s="154"/>
      <c r="B313" s="45" t="s">
        <v>11</v>
      </c>
      <c r="C313" s="94">
        <v>58</v>
      </c>
      <c r="D313" s="95">
        <v>0.131</v>
      </c>
      <c r="E313" s="34">
        <v>460</v>
      </c>
      <c r="F313" s="96">
        <v>0.151</v>
      </c>
    </row>
    <row r="314" spans="1:6" s="4" customFormat="1" ht="15" customHeight="1">
      <c r="A314" s="154"/>
      <c r="B314" s="45" t="s">
        <v>12</v>
      </c>
      <c r="C314" s="94">
        <v>106</v>
      </c>
      <c r="D314" s="95">
        <v>0.239</v>
      </c>
      <c r="E314" s="34">
        <v>647</v>
      </c>
      <c r="F314" s="96">
        <v>0.212</v>
      </c>
    </row>
    <row r="315" spans="1:6" s="4" customFormat="1" ht="15" customHeight="1">
      <c r="A315" s="154"/>
      <c r="B315" s="45" t="s">
        <v>13</v>
      </c>
      <c r="C315" s="94">
        <v>119</v>
      </c>
      <c r="D315" s="95">
        <v>0.269</v>
      </c>
      <c r="E315" s="34">
        <v>849</v>
      </c>
      <c r="F315" s="96">
        <v>0.278</v>
      </c>
    </row>
    <row r="316" spans="1:6" s="4" customFormat="1" ht="15" customHeight="1">
      <c r="A316" s="155"/>
      <c r="B316" s="46" t="s">
        <v>5</v>
      </c>
      <c r="C316" s="103">
        <v>443</v>
      </c>
      <c r="D316" s="99">
        <v>1</v>
      </c>
      <c r="E316" s="104">
        <v>3051</v>
      </c>
      <c r="F316" s="100">
        <v>1</v>
      </c>
    </row>
    <row r="317" spans="1:6" s="4" customFormat="1" ht="15" customHeight="1">
      <c r="A317" s="153" t="s">
        <v>173</v>
      </c>
      <c r="B317" s="42" t="s">
        <v>14</v>
      </c>
      <c r="C317" s="105">
        <v>112</v>
      </c>
      <c r="D317" s="106">
        <v>0.255</v>
      </c>
      <c r="E317" s="55">
        <v>1039</v>
      </c>
      <c r="F317" s="107">
        <v>0.341</v>
      </c>
    </row>
    <row r="318" spans="1:6" s="4" customFormat="1" ht="15" customHeight="1">
      <c r="A318" s="154"/>
      <c r="B318" s="45" t="s">
        <v>15</v>
      </c>
      <c r="C318" s="94">
        <v>53</v>
      </c>
      <c r="D318" s="95">
        <v>0.12</v>
      </c>
      <c r="E318" s="34">
        <v>299</v>
      </c>
      <c r="F318" s="96">
        <v>0.098</v>
      </c>
    </row>
    <row r="319" spans="1:6" s="4" customFormat="1" ht="15" customHeight="1">
      <c r="A319" s="154"/>
      <c r="B319" s="45" t="s">
        <v>11</v>
      </c>
      <c r="C319" s="94">
        <v>114</v>
      </c>
      <c r="D319" s="95">
        <v>0.259</v>
      </c>
      <c r="E319" s="34">
        <v>645</v>
      </c>
      <c r="F319" s="96">
        <v>0.212</v>
      </c>
    </row>
    <row r="320" spans="1:6" s="4" customFormat="1" ht="15" customHeight="1">
      <c r="A320" s="154"/>
      <c r="B320" s="45" t="s">
        <v>12</v>
      </c>
      <c r="C320" s="94">
        <v>87</v>
      </c>
      <c r="D320" s="95">
        <v>0.198</v>
      </c>
      <c r="E320" s="34">
        <v>567</v>
      </c>
      <c r="F320" s="96">
        <v>0.186</v>
      </c>
    </row>
    <row r="321" spans="1:6" s="4" customFormat="1" ht="15" customHeight="1">
      <c r="A321" s="154"/>
      <c r="B321" s="45" t="s">
        <v>13</v>
      </c>
      <c r="C321" s="94">
        <v>74</v>
      </c>
      <c r="D321" s="95">
        <v>0.168</v>
      </c>
      <c r="E321" s="34">
        <v>499</v>
      </c>
      <c r="F321" s="96">
        <v>0.164</v>
      </c>
    </row>
    <row r="322" spans="1:6" s="4" customFormat="1" ht="15" customHeight="1">
      <c r="A322" s="155"/>
      <c r="B322" s="46" t="s">
        <v>5</v>
      </c>
      <c r="C322" s="103">
        <v>440</v>
      </c>
      <c r="D322" s="99">
        <v>1</v>
      </c>
      <c r="E322" s="104">
        <v>3049</v>
      </c>
      <c r="F322" s="100">
        <v>1</v>
      </c>
    </row>
    <row r="323" spans="1:6" s="4" customFormat="1" ht="15" customHeight="1">
      <c r="A323" s="153" t="s">
        <v>174</v>
      </c>
      <c r="B323" s="42" t="s">
        <v>14</v>
      </c>
      <c r="C323" s="105">
        <v>203</v>
      </c>
      <c r="D323" s="106">
        <v>0.459</v>
      </c>
      <c r="E323" s="55">
        <v>1549</v>
      </c>
      <c r="F323" s="107">
        <v>0.508</v>
      </c>
    </row>
    <row r="324" spans="1:6" s="4" customFormat="1" ht="15" customHeight="1">
      <c r="A324" s="154"/>
      <c r="B324" s="45" t="s">
        <v>15</v>
      </c>
      <c r="C324" s="94">
        <v>53</v>
      </c>
      <c r="D324" s="95">
        <v>0.12</v>
      </c>
      <c r="E324" s="34">
        <v>357</v>
      </c>
      <c r="F324" s="96">
        <v>0.117</v>
      </c>
    </row>
    <row r="325" spans="1:6" s="4" customFormat="1" ht="15" customHeight="1">
      <c r="A325" s="154"/>
      <c r="B325" s="45" t="s">
        <v>11</v>
      </c>
      <c r="C325" s="94">
        <v>85</v>
      </c>
      <c r="D325" s="95">
        <v>0.192</v>
      </c>
      <c r="E325" s="34">
        <v>487</v>
      </c>
      <c r="F325" s="96">
        <v>0.16</v>
      </c>
    </row>
    <row r="326" spans="1:6" s="4" customFormat="1" ht="15" customHeight="1">
      <c r="A326" s="154"/>
      <c r="B326" s="45" t="s">
        <v>12</v>
      </c>
      <c r="C326" s="94">
        <v>55</v>
      </c>
      <c r="D326" s="95">
        <v>0.124</v>
      </c>
      <c r="E326" s="34">
        <v>369</v>
      </c>
      <c r="F326" s="96">
        <v>0.121</v>
      </c>
    </row>
    <row r="327" spans="1:6" s="4" customFormat="1" ht="15" customHeight="1">
      <c r="A327" s="154"/>
      <c r="B327" s="45" t="s">
        <v>13</v>
      </c>
      <c r="C327" s="94">
        <v>46</v>
      </c>
      <c r="D327" s="95">
        <v>0.104</v>
      </c>
      <c r="E327" s="34">
        <v>288</v>
      </c>
      <c r="F327" s="96">
        <v>0.094</v>
      </c>
    </row>
    <row r="328" spans="1:6" s="4" customFormat="1" ht="15" customHeight="1">
      <c r="A328" s="155"/>
      <c r="B328" s="46" t="s">
        <v>5</v>
      </c>
      <c r="C328" s="103">
        <v>442</v>
      </c>
      <c r="D328" s="99">
        <v>1</v>
      </c>
      <c r="E328" s="104">
        <v>3050</v>
      </c>
      <c r="F328" s="100">
        <v>1</v>
      </c>
    </row>
    <row r="329" spans="1:6" s="4" customFormat="1" ht="15" customHeight="1">
      <c r="A329" s="153" t="s">
        <v>175</v>
      </c>
      <c r="B329" s="42" t="s">
        <v>14</v>
      </c>
      <c r="C329" s="105">
        <v>195</v>
      </c>
      <c r="D329" s="106">
        <v>0.444</v>
      </c>
      <c r="E329" s="55">
        <v>1233</v>
      </c>
      <c r="F329" s="107">
        <v>0.404</v>
      </c>
    </row>
    <row r="330" spans="1:6" s="4" customFormat="1" ht="15" customHeight="1">
      <c r="A330" s="154"/>
      <c r="B330" s="45" t="s">
        <v>15</v>
      </c>
      <c r="C330" s="94">
        <v>31</v>
      </c>
      <c r="D330" s="95">
        <v>0.071</v>
      </c>
      <c r="E330" s="34">
        <v>206</v>
      </c>
      <c r="F330" s="96">
        <v>0.067</v>
      </c>
    </row>
    <row r="331" spans="1:6" s="4" customFormat="1" ht="15" customHeight="1">
      <c r="A331" s="154"/>
      <c r="B331" s="45" t="s">
        <v>11</v>
      </c>
      <c r="C331" s="94">
        <v>59</v>
      </c>
      <c r="D331" s="95">
        <v>0.134</v>
      </c>
      <c r="E331" s="34">
        <v>432</v>
      </c>
      <c r="F331" s="96">
        <v>0.141</v>
      </c>
    </row>
    <row r="332" spans="1:6" s="4" customFormat="1" ht="15" customHeight="1">
      <c r="A332" s="154"/>
      <c r="B332" s="45" t="s">
        <v>12</v>
      </c>
      <c r="C332" s="94">
        <v>65</v>
      </c>
      <c r="D332" s="95">
        <v>0.148</v>
      </c>
      <c r="E332" s="34">
        <v>500</v>
      </c>
      <c r="F332" s="96">
        <v>0.164</v>
      </c>
    </row>
    <row r="333" spans="1:6" s="4" customFormat="1" ht="15" customHeight="1">
      <c r="A333" s="154"/>
      <c r="B333" s="45" t="s">
        <v>13</v>
      </c>
      <c r="C333" s="94">
        <v>89</v>
      </c>
      <c r="D333" s="95">
        <v>0.203</v>
      </c>
      <c r="E333" s="34">
        <v>683</v>
      </c>
      <c r="F333" s="96">
        <v>0.224</v>
      </c>
    </row>
    <row r="334" spans="1:6" s="4" customFormat="1" ht="15" customHeight="1">
      <c r="A334" s="155"/>
      <c r="B334" s="46" t="s">
        <v>5</v>
      </c>
      <c r="C334" s="103">
        <v>439</v>
      </c>
      <c r="D334" s="99">
        <v>1</v>
      </c>
      <c r="E334" s="104">
        <v>3054</v>
      </c>
      <c r="F334" s="100">
        <v>1</v>
      </c>
    </row>
    <row r="335" spans="1:6" s="4" customFormat="1" ht="15" customHeight="1">
      <c r="A335" s="153" t="s">
        <v>176</v>
      </c>
      <c r="B335" s="42" t="s">
        <v>14</v>
      </c>
      <c r="C335" s="105">
        <v>141</v>
      </c>
      <c r="D335" s="106">
        <v>0.318</v>
      </c>
      <c r="E335" s="55">
        <v>1268</v>
      </c>
      <c r="F335" s="107">
        <v>0.415</v>
      </c>
    </row>
    <row r="336" spans="1:6" s="4" customFormat="1" ht="15" customHeight="1">
      <c r="A336" s="154"/>
      <c r="B336" s="45" t="s">
        <v>15</v>
      </c>
      <c r="C336" s="94">
        <v>10</v>
      </c>
      <c r="D336" s="95">
        <v>0.023</v>
      </c>
      <c r="E336" s="34">
        <v>58</v>
      </c>
      <c r="F336" s="96">
        <v>0.019</v>
      </c>
    </row>
    <row r="337" spans="1:6" s="4" customFormat="1" ht="15" customHeight="1">
      <c r="A337" s="154"/>
      <c r="B337" s="45" t="s">
        <v>11</v>
      </c>
      <c r="C337" s="94">
        <v>30</v>
      </c>
      <c r="D337" s="95">
        <v>0.068</v>
      </c>
      <c r="E337" s="34">
        <v>193</v>
      </c>
      <c r="F337" s="96">
        <v>0.063</v>
      </c>
    </row>
    <row r="338" spans="1:6" s="4" customFormat="1" ht="15" customHeight="1">
      <c r="A338" s="154"/>
      <c r="B338" s="45" t="s">
        <v>12</v>
      </c>
      <c r="C338" s="94">
        <v>56</v>
      </c>
      <c r="D338" s="95">
        <v>0.126</v>
      </c>
      <c r="E338" s="34">
        <v>352</v>
      </c>
      <c r="F338" s="96">
        <v>0.115</v>
      </c>
    </row>
    <row r="339" spans="1:6" s="4" customFormat="1" ht="15" customHeight="1">
      <c r="A339" s="154"/>
      <c r="B339" s="45" t="s">
        <v>13</v>
      </c>
      <c r="C339" s="94">
        <v>207</v>
      </c>
      <c r="D339" s="95">
        <v>0.466</v>
      </c>
      <c r="E339" s="34">
        <v>1183</v>
      </c>
      <c r="F339" s="96">
        <v>0.387</v>
      </c>
    </row>
    <row r="340" spans="1:6" s="4" customFormat="1" ht="15" customHeight="1">
      <c r="A340" s="155"/>
      <c r="B340" s="46" t="s">
        <v>5</v>
      </c>
      <c r="C340" s="103">
        <v>444</v>
      </c>
      <c r="D340" s="99">
        <v>1</v>
      </c>
      <c r="E340" s="104">
        <v>3054</v>
      </c>
      <c r="F340" s="100">
        <v>1</v>
      </c>
    </row>
    <row r="341" spans="1:6" s="4" customFormat="1" ht="15" customHeight="1">
      <c r="A341" s="153" t="s">
        <v>177</v>
      </c>
      <c r="B341" s="42" t="s">
        <v>14</v>
      </c>
      <c r="C341" s="105">
        <v>112</v>
      </c>
      <c r="D341" s="106">
        <v>0.253</v>
      </c>
      <c r="E341" s="55">
        <v>861</v>
      </c>
      <c r="F341" s="107">
        <v>0.282</v>
      </c>
    </row>
    <row r="342" spans="1:6" s="4" customFormat="1" ht="15" customHeight="1">
      <c r="A342" s="154"/>
      <c r="B342" s="45" t="s">
        <v>15</v>
      </c>
      <c r="C342" s="94">
        <v>36</v>
      </c>
      <c r="D342" s="95">
        <v>0.081</v>
      </c>
      <c r="E342" s="34">
        <v>221</v>
      </c>
      <c r="F342" s="96">
        <v>0.072</v>
      </c>
    </row>
    <row r="343" spans="1:6" s="4" customFormat="1" ht="15" customHeight="1">
      <c r="A343" s="154"/>
      <c r="B343" s="45" t="s">
        <v>11</v>
      </c>
      <c r="C343" s="94">
        <v>76</v>
      </c>
      <c r="D343" s="95">
        <v>0.172</v>
      </c>
      <c r="E343" s="34">
        <v>520</v>
      </c>
      <c r="F343" s="96">
        <v>0.17</v>
      </c>
    </row>
    <row r="344" spans="1:6" s="4" customFormat="1" ht="15" customHeight="1">
      <c r="A344" s="154"/>
      <c r="B344" s="45" t="s">
        <v>12</v>
      </c>
      <c r="C344" s="94">
        <v>101</v>
      </c>
      <c r="D344" s="95">
        <v>0.229</v>
      </c>
      <c r="E344" s="34">
        <v>619</v>
      </c>
      <c r="F344" s="96">
        <v>0.203</v>
      </c>
    </row>
    <row r="345" spans="1:6" s="4" customFormat="1" ht="15" customHeight="1">
      <c r="A345" s="154"/>
      <c r="B345" s="45" t="s">
        <v>13</v>
      </c>
      <c r="C345" s="94">
        <v>117</v>
      </c>
      <c r="D345" s="95">
        <v>0.265</v>
      </c>
      <c r="E345" s="34">
        <v>831</v>
      </c>
      <c r="F345" s="96">
        <v>0.272</v>
      </c>
    </row>
    <row r="346" spans="1:6" s="4" customFormat="1" ht="15" customHeight="1">
      <c r="A346" s="155"/>
      <c r="B346" s="46" t="s">
        <v>5</v>
      </c>
      <c r="C346" s="103">
        <v>442</v>
      </c>
      <c r="D346" s="99">
        <v>1</v>
      </c>
      <c r="E346" s="104">
        <v>3052</v>
      </c>
      <c r="F346" s="100">
        <v>1</v>
      </c>
    </row>
    <row r="347" spans="1:6" s="4" customFormat="1" ht="28.5" customHeight="1">
      <c r="A347" s="163" t="s">
        <v>375</v>
      </c>
      <c r="B347" s="164"/>
      <c r="C347" s="164"/>
      <c r="D347" s="164"/>
      <c r="E347" s="164"/>
      <c r="F347" s="165"/>
    </row>
    <row r="348" spans="1:6" s="4" customFormat="1" ht="15" customHeight="1">
      <c r="A348" s="153" t="s">
        <v>178</v>
      </c>
      <c r="B348" s="42" t="s">
        <v>14</v>
      </c>
      <c r="C348" s="105">
        <v>219</v>
      </c>
      <c r="D348" s="106">
        <v>0.498</v>
      </c>
      <c r="E348" s="55">
        <v>1613</v>
      </c>
      <c r="F348" s="107">
        <v>0.529</v>
      </c>
    </row>
    <row r="349" spans="1:6" s="4" customFormat="1" ht="15" customHeight="1">
      <c r="A349" s="154"/>
      <c r="B349" s="45" t="s">
        <v>15</v>
      </c>
      <c r="C349" s="94">
        <v>35</v>
      </c>
      <c r="D349" s="95">
        <v>0.08</v>
      </c>
      <c r="E349" s="34">
        <v>194</v>
      </c>
      <c r="F349" s="96">
        <v>0.064</v>
      </c>
    </row>
    <row r="350" spans="1:6" s="4" customFormat="1" ht="15" customHeight="1">
      <c r="A350" s="154"/>
      <c r="B350" s="45" t="s">
        <v>11</v>
      </c>
      <c r="C350" s="94">
        <v>61</v>
      </c>
      <c r="D350" s="95">
        <v>0.139</v>
      </c>
      <c r="E350" s="34">
        <v>395</v>
      </c>
      <c r="F350" s="96">
        <v>0.13</v>
      </c>
    </row>
    <row r="351" spans="1:6" s="4" customFormat="1" ht="15" customHeight="1">
      <c r="A351" s="154"/>
      <c r="B351" s="45" t="s">
        <v>12</v>
      </c>
      <c r="C351" s="94">
        <v>71</v>
      </c>
      <c r="D351" s="95">
        <v>0.161</v>
      </c>
      <c r="E351" s="34">
        <v>422</v>
      </c>
      <c r="F351" s="96">
        <v>0.138</v>
      </c>
    </row>
    <row r="352" spans="1:6" s="4" customFormat="1" ht="15" customHeight="1">
      <c r="A352" s="154"/>
      <c r="B352" s="45" t="s">
        <v>13</v>
      </c>
      <c r="C352" s="94">
        <v>54</v>
      </c>
      <c r="D352" s="95">
        <v>0.123</v>
      </c>
      <c r="E352" s="34">
        <v>424</v>
      </c>
      <c r="F352" s="96">
        <v>0.139</v>
      </c>
    </row>
    <row r="353" spans="1:6" s="4" customFormat="1" ht="15" customHeight="1">
      <c r="A353" s="155"/>
      <c r="B353" s="46" t="s">
        <v>5</v>
      </c>
      <c r="C353" s="103">
        <v>440</v>
      </c>
      <c r="D353" s="99">
        <v>1</v>
      </c>
      <c r="E353" s="104">
        <v>3048</v>
      </c>
      <c r="F353" s="100">
        <v>1</v>
      </c>
    </row>
    <row r="354" spans="1:6" s="4" customFormat="1" ht="15" customHeight="1">
      <c r="A354" s="153" t="s">
        <v>179</v>
      </c>
      <c r="B354" s="42" t="s">
        <v>14</v>
      </c>
      <c r="C354" s="105">
        <v>191</v>
      </c>
      <c r="D354" s="106">
        <v>0.432</v>
      </c>
      <c r="E354" s="55">
        <v>1449</v>
      </c>
      <c r="F354" s="107">
        <v>0.476</v>
      </c>
    </row>
    <row r="355" spans="1:6" s="4" customFormat="1" ht="15" customHeight="1">
      <c r="A355" s="154"/>
      <c r="B355" s="45" t="s">
        <v>15</v>
      </c>
      <c r="C355" s="94">
        <v>17</v>
      </c>
      <c r="D355" s="95">
        <v>0.038</v>
      </c>
      <c r="E355" s="34">
        <v>156</v>
      </c>
      <c r="F355" s="96">
        <v>0.051</v>
      </c>
    </row>
    <row r="356" spans="1:6" s="4" customFormat="1" ht="15" customHeight="1">
      <c r="A356" s="154"/>
      <c r="B356" s="45" t="s">
        <v>11</v>
      </c>
      <c r="C356" s="94">
        <v>50</v>
      </c>
      <c r="D356" s="95">
        <v>0.113</v>
      </c>
      <c r="E356" s="34">
        <v>389</v>
      </c>
      <c r="F356" s="96">
        <v>0.128</v>
      </c>
    </row>
    <row r="357" spans="1:6" s="4" customFormat="1" ht="15" customHeight="1">
      <c r="A357" s="154"/>
      <c r="B357" s="45" t="s">
        <v>12</v>
      </c>
      <c r="C357" s="94">
        <v>63</v>
      </c>
      <c r="D357" s="95">
        <v>0.143</v>
      </c>
      <c r="E357" s="34">
        <v>478</v>
      </c>
      <c r="F357" s="96">
        <v>0.157</v>
      </c>
    </row>
    <row r="358" spans="1:6" s="4" customFormat="1" ht="15" customHeight="1">
      <c r="A358" s="154"/>
      <c r="B358" s="45" t="s">
        <v>13</v>
      </c>
      <c r="C358" s="94">
        <v>121</v>
      </c>
      <c r="D358" s="95">
        <v>0.274</v>
      </c>
      <c r="E358" s="34">
        <v>574</v>
      </c>
      <c r="F358" s="96">
        <v>0.188</v>
      </c>
    </row>
    <row r="359" spans="1:6" s="4" customFormat="1" ht="15" customHeight="1">
      <c r="A359" s="155"/>
      <c r="B359" s="46" t="s">
        <v>5</v>
      </c>
      <c r="C359" s="103">
        <v>442</v>
      </c>
      <c r="D359" s="99">
        <v>1</v>
      </c>
      <c r="E359" s="104">
        <v>3046</v>
      </c>
      <c r="F359" s="100">
        <v>1</v>
      </c>
    </row>
    <row r="360" spans="1:6" s="4" customFormat="1" ht="15" customHeight="1">
      <c r="A360" s="153" t="s">
        <v>180</v>
      </c>
      <c r="B360" s="42" t="s">
        <v>14</v>
      </c>
      <c r="C360" s="105">
        <v>120</v>
      </c>
      <c r="D360" s="106">
        <v>0.619</v>
      </c>
      <c r="E360" s="55">
        <v>958</v>
      </c>
      <c r="F360" s="107">
        <v>0.72</v>
      </c>
    </row>
    <row r="361" spans="1:6" s="4" customFormat="1" ht="15" customHeight="1">
      <c r="A361" s="154"/>
      <c r="B361" s="45" t="s">
        <v>15</v>
      </c>
      <c r="C361" s="94">
        <v>3</v>
      </c>
      <c r="D361" s="95">
        <v>0.015</v>
      </c>
      <c r="E361" s="34">
        <v>24</v>
      </c>
      <c r="F361" s="96">
        <v>0.018</v>
      </c>
    </row>
    <row r="362" spans="1:6" s="4" customFormat="1" ht="15" customHeight="1">
      <c r="A362" s="154"/>
      <c r="B362" s="45" t="s">
        <v>11</v>
      </c>
      <c r="C362" s="94">
        <v>22</v>
      </c>
      <c r="D362" s="95">
        <v>0.113</v>
      </c>
      <c r="E362" s="34">
        <v>109</v>
      </c>
      <c r="F362" s="96">
        <v>0.082</v>
      </c>
    </row>
    <row r="363" spans="1:6" s="4" customFormat="1" ht="15" customHeight="1">
      <c r="A363" s="154"/>
      <c r="B363" s="45" t="s">
        <v>12</v>
      </c>
      <c r="C363" s="94">
        <v>29</v>
      </c>
      <c r="D363" s="95">
        <v>0.149</v>
      </c>
      <c r="E363" s="34">
        <v>123</v>
      </c>
      <c r="F363" s="96">
        <v>0.092</v>
      </c>
    </row>
    <row r="364" spans="1:6" s="4" customFormat="1" ht="15" customHeight="1">
      <c r="A364" s="154"/>
      <c r="B364" s="45" t="s">
        <v>13</v>
      </c>
      <c r="C364" s="94">
        <v>20</v>
      </c>
      <c r="D364" s="95">
        <v>0.103</v>
      </c>
      <c r="E364" s="34">
        <v>117</v>
      </c>
      <c r="F364" s="96">
        <v>0.088</v>
      </c>
    </row>
    <row r="365" spans="1:6" s="4" customFormat="1" ht="15" customHeight="1">
      <c r="A365" s="155"/>
      <c r="B365" s="46" t="s">
        <v>5</v>
      </c>
      <c r="C365" s="103">
        <v>194</v>
      </c>
      <c r="D365" s="99">
        <v>1</v>
      </c>
      <c r="E365" s="104">
        <v>1331</v>
      </c>
      <c r="F365" s="100">
        <v>1</v>
      </c>
    </row>
    <row r="366" spans="1:6" s="4" customFormat="1" ht="30" customHeight="1">
      <c r="A366" s="163" t="s">
        <v>182</v>
      </c>
      <c r="B366" s="157"/>
      <c r="C366" s="157"/>
      <c r="D366" s="157"/>
      <c r="E366" s="157"/>
      <c r="F366" s="158"/>
    </row>
    <row r="367" spans="1:6" s="4" customFormat="1" ht="15" customHeight="1">
      <c r="A367" s="153" t="s">
        <v>183</v>
      </c>
      <c r="B367" s="47" t="s">
        <v>15</v>
      </c>
      <c r="C367" s="91">
        <v>21</v>
      </c>
      <c r="D367" s="92">
        <v>0.048</v>
      </c>
      <c r="E367" s="33">
        <v>150</v>
      </c>
      <c r="F367" s="93">
        <v>0.049</v>
      </c>
    </row>
    <row r="368" spans="1:6" s="4" customFormat="1" ht="15" customHeight="1">
      <c r="A368" s="154"/>
      <c r="B368" s="45" t="s">
        <v>11</v>
      </c>
      <c r="C368" s="94">
        <v>81</v>
      </c>
      <c r="D368" s="95">
        <v>0.184</v>
      </c>
      <c r="E368" s="34">
        <v>542</v>
      </c>
      <c r="F368" s="96">
        <v>0.177</v>
      </c>
    </row>
    <row r="369" spans="1:6" s="4" customFormat="1" ht="15" customHeight="1">
      <c r="A369" s="154"/>
      <c r="B369" s="48" t="s">
        <v>12</v>
      </c>
      <c r="C369" s="94">
        <v>176</v>
      </c>
      <c r="D369" s="95">
        <v>0.4</v>
      </c>
      <c r="E369" s="34">
        <v>1229</v>
      </c>
      <c r="F369" s="96">
        <v>0.402</v>
      </c>
    </row>
    <row r="370" spans="1:6" s="4" customFormat="1" ht="15" customHeight="1">
      <c r="A370" s="154"/>
      <c r="B370" s="48" t="s">
        <v>13</v>
      </c>
      <c r="C370" s="94">
        <v>162</v>
      </c>
      <c r="D370" s="95">
        <v>0.368</v>
      </c>
      <c r="E370" s="34">
        <v>1136</v>
      </c>
      <c r="F370" s="96">
        <v>0.372</v>
      </c>
    </row>
    <row r="371" spans="1:6" s="4" customFormat="1" ht="15" customHeight="1">
      <c r="A371" s="155"/>
      <c r="B371" s="49" t="s">
        <v>5</v>
      </c>
      <c r="C371" s="94">
        <v>440</v>
      </c>
      <c r="D371" s="95">
        <v>1</v>
      </c>
      <c r="E371" s="34">
        <v>3057</v>
      </c>
      <c r="F371" s="96">
        <v>1</v>
      </c>
    </row>
    <row r="372" spans="1:6" s="4" customFormat="1" ht="15" customHeight="1">
      <c r="A372" s="153" t="s">
        <v>301</v>
      </c>
      <c r="B372" s="47" t="s">
        <v>15</v>
      </c>
      <c r="C372" s="91">
        <v>21</v>
      </c>
      <c r="D372" s="92">
        <v>0.047</v>
      </c>
      <c r="E372" s="33">
        <v>165</v>
      </c>
      <c r="F372" s="93">
        <v>0.054</v>
      </c>
    </row>
    <row r="373" spans="1:6" s="4" customFormat="1" ht="15" customHeight="1">
      <c r="A373" s="154"/>
      <c r="B373" s="45" t="s">
        <v>11</v>
      </c>
      <c r="C373" s="94">
        <v>98</v>
      </c>
      <c r="D373" s="95">
        <v>0.221</v>
      </c>
      <c r="E373" s="34">
        <v>718</v>
      </c>
      <c r="F373" s="96">
        <v>0.235</v>
      </c>
    </row>
    <row r="374" spans="1:6" s="4" customFormat="1" ht="15" customHeight="1">
      <c r="A374" s="154"/>
      <c r="B374" s="48" t="s">
        <v>12</v>
      </c>
      <c r="C374" s="94">
        <v>184</v>
      </c>
      <c r="D374" s="95">
        <v>0.414</v>
      </c>
      <c r="E374" s="34">
        <v>1239</v>
      </c>
      <c r="F374" s="96">
        <v>0.405</v>
      </c>
    </row>
    <row r="375" spans="1:6" s="4" customFormat="1" ht="15" customHeight="1">
      <c r="A375" s="154"/>
      <c r="B375" s="48" t="s">
        <v>13</v>
      </c>
      <c r="C375" s="94">
        <v>141</v>
      </c>
      <c r="D375" s="95">
        <v>0.318</v>
      </c>
      <c r="E375" s="34">
        <v>935</v>
      </c>
      <c r="F375" s="96">
        <v>0.306</v>
      </c>
    </row>
    <row r="376" spans="1:6" s="4" customFormat="1" ht="15" customHeight="1">
      <c r="A376" s="155"/>
      <c r="B376" s="49" t="s">
        <v>5</v>
      </c>
      <c r="C376" s="103">
        <v>444</v>
      </c>
      <c r="D376" s="99">
        <v>1</v>
      </c>
      <c r="E376" s="104">
        <v>3057</v>
      </c>
      <c r="F376" s="100">
        <v>1</v>
      </c>
    </row>
    <row r="377" spans="1:6" s="4" customFormat="1" ht="15" customHeight="1">
      <c r="A377" s="153" t="s">
        <v>184</v>
      </c>
      <c r="B377" s="47" t="s">
        <v>15</v>
      </c>
      <c r="C377" s="91">
        <v>22</v>
      </c>
      <c r="D377" s="92">
        <v>0.05</v>
      </c>
      <c r="E377" s="33">
        <v>252</v>
      </c>
      <c r="F377" s="93">
        <v>0.083</v>
      </c>
    </row>
    <row r="378" spans="1:6" s="4" customFormat="1" ht="15" customHeight="1">
      <c r="A378" s="154"/>
      <c r="B378" s="45" t="s">
        <v>11</v>
      </c>
      <c r="C378" s="94">
        <v>98</v>
      </c>
      <c r="D378" s="95">
        <v>0.222</v>
      </c>
      <c r="E378" s="34">
        <v>853</v>
      </c>
      <c r="F378" s="96">
        <v>0.28</v>
      </c>
    </row>
    <row r="379" spans="1:6" s="4" customFormat="1" ht="15" customHeight="1">
      <c r="A379" s="154"/>
      <c r="B379" s="48" t="s">
        <v>12</v>
      </c>
      <c r="C379" s="94">
        <v>177</v>
      </c>
      <c r="D379" s="95">
        <v>0.401</v>
      </c>
      <c r="E379" s="34">
        <v>1161</v>
      </c>
      <c r="F379" s="96">
        <v>0.382</v>
      </c>
    </row>
    <row r="380" spans="1:6" s="4" customFormat="1" ht="15" customHeight="1">
      <c r="A380" s="154"/>
      <c r="B380" s="48" t="s">
        <v>13</v>
      </c>
      <c r="C380" s="94">
        <v>144</v>
      </c>
      <c r="D380" s="95">
        <v>0.327</v>
      </c>
      <c r="E380" s="34">
        <v>777</v>
      </c>
      <c r="F380" s="96">
        <v>0.255</v>
      </c>
    </row>
    <row r="381" spans="1:6" s="4" customFormat="1" ht="15" customHeight="1">
      <c r="A381" s="155"/>
      <c r="B381" s="49" t="s">
        <v>5</v>
      </c>
      <c r="C381" s="94">
        <v>441</v>
      </c>
      <c r="D381" s="95">
        <v>1</v>
      </c>
      <c r="E381" s="34">
        <v>3043</v>
      </c>
      <c r="F381" s="96">
        <v>1</v>
      </c>
    </row>
    <row r="382" spans="1:6" s="4" customFormat="1" ht="15" customHeight="1">
      <c r="A382" s="153" t="s">
        <v>185</v>
      </c>
      <c r="B382" s="47" t="s">
        <v>15</v>
      </c>
      <c r="C382" s="91">
        <v>29</v>
      </c>
      <c r="D382" s="92">
        <v>0.066</v>
      </c>
      <c r="E382" s="33">
        <v>338</v>
      </c>
      <c r="F382" s="93">
        <v>0.111</v>
      </c>
    </row>
    <row r="383" spans="1:6" s="4" customFormat="1" ht="15" customHeight="1">
      <c r="A383" s="154"/>
      <c r="B383" s="45" t="s">
        <v>11</v>
      </c>
      <c r="C383" s="94">
        <v>89</v>
      </c>
      <c r="D383" s="95">
        <v>0.203</v>
      </c>
      <c r="E383" s="34">
        <v>735</v>
      </c>
      <c r="F383" s="96">
        <v>0.241</v>
      </c>
    </row>
    <row r="384" spans="1:6" s="4" customFormat="1" ht="15" customHeight="1">
      <c r="A384" s="154"/>
      <c r="B384" s="48" t="s">
        <v>12</v>
      </c>
      <c r="C384" s="94">
        <v>176</v>
      </c>
      <c r="D384" s="95">
        <v>0.401</v>
      </c>
      <c r="E384" s="34">
        <v>1109</v>
      </c>
      <c r="F384" s="96">
        <v>0.363</v>
      </c>
    </row>
    <row r="385" spans="1:6" s="4" customFormat="1" ht="15" customHeight="1">
      <c r="A385" s="154"/>
      <c r="B385" s="48" t="s">
        <v>13</v>
      </c>
      <c r="C385" s="94">
        <v>145</v>
      </c>
      <c r="D385" s="95">
        <v>0.33</v>
      </c>
      <c r="E385" s="34">
        <v>870</v>
      </c>
      <c r="F385" s="96">
        <v>0.285</v>
      </c>
    </row>
    <row r="386" spans="1:6" s="4" customFormat="1" ht="15" customHeight="1">
      <c r="A386" s="155"/>
      <c r="B386" s="49" t="s">
        <v>5</v>
      </c>
      <c r="C386" s="97">
        <v>439</v>
      </c>
      <c r="D386" s="101">
        <v>1</v>
      </c>
      <c r="E386" s="98">
        <v>3052</v>
      </c>
      <c r="F386" s="102">
        <v>1</v>
      </c>
    </row>
    <row r="387" spans="1:6" s="4" customFormat="1" ht="15" customHeight="1">
      <c r="A387" s="153" t="s">
        <v>186</v>
      </c>
      <c r="B387" s="47" t="s">
        <v>15</v>
      </c>
      <c r="C387" s="91">
        <v>70</v>
      </c>
      <c r="D387" s="92">
        <v>0.158</v>
      </c>
      <c r="E387" s="33">
        <v>701</v>
      </c>
      <c r="F387" s="93">
        <v>0.229</v>
      </c>
    </row>
    <row r="388" spans="1:6" s="4" customFormat="1" ht="15" customHeight="1">
      <c r="A388" s="154"/>
      <c r="B388" s="45" t="s">
        <v>11</v>
      </c>
      <c r="C388" s="94">
        <v>126</v>
      </c>
      <c r="D388" s="95">
        <v>0.284</v>
      </c>
      <c r="E388" s="34">
        <v>898</v>
      </c>
      <c r="F388" s="96">
        <v>0.294</v>
      </c>
    </row>
    <row r="389" spans="1:6" s="4" customFormat="1" ht="15" customHeight="1">
      <c r="A389" s="154"/>
      <c r="B389" s="48" t="s">
        <v>12</v>
      </c>
      <c r="C389" s="94">
        <v>133</v>
      </c>
      <c r="D389" s="95">
        <v>0.3</v>
      </c>
      <c r="E389" s="34">
        <v>880</v>
      </c>
      <c r="F389" s="96">
        <v>0.288</v>
      </c>
    </row>
    <row r="390" spans="1:6" s="4" customFormat="1" ht="15" customHeight="1">
      <c r="A390" s="154"/>
      <c r="B390" s="48" t="s">
        <v>13</v>
      </c>
      <c r="C390" s="94">
        <v>114</v>
      </c>
      <c r="D390" s="95">
        <v>0.257</v>
      </c>
      <c r="E390" s="34">
        <v>577</v>
      </c>
      <c r="F390" s="96">
        <v>0.189</v>
      </c>
    </row>
    <row r="391" spans="1:6" s="4" customFormat="1" ht="15" customHeight="1">
      <c r="A391" s="155"/>
      <c r="B391" s="49" t="s">
        <v>5</v>
      </c>
      <c r="C391" s="103">
        <v>443</v>
      </c>
      <c r="D391" s="99">
        <v>1</v>
      </c>
      <c r="E391" s="104">
        <v>3056</v>
      </c>
      <c r="F391" s="100">
        <v>1</v>
      </c>
    </row>
    <row r="392" spans="1:6" s="4" customFormat="1" ht="30" customHeight="1">
      <c r="A392" s="163" t="s">
        <v>188</v>
      </c>
      <c r="B392" s="157"/>
      <c r="C392" s="157"/>
      <c r="D392" s="157"/>
      <c r="E392" s="157"/>
      <c r="F392" s="158"/>
    </row>
    <row r="393" spans="1:6" s="4" customFormat="1" ht="15" customHeight="1">
      <c r="A393" s="153" t="s">
        <v>187</v>
      </c>
      <c r="B393" s="47" t="s">
        <v>15</v>
      </c>
      <c r="C393" s="91">
        <v>27</v>
      </c>
      <c r="D393" s="92">
        <v>0.061</v>
      </c>
      <c r="E393" s="33">
        <v>250</v>
      </c>
      <c r="F393" s="93">
        <v>0.082</v>
      </c>
    </row>
    <row r="394" spans="1:6" s="4" customFormat="1" ht="15" customHeight="1">
      <c r="A394" s="154"/>
      <c r="B394" s="45" t="s">
        <v>11</v>
      </c>
      <c r="C394" s="94">
        <v>92</v>
      </c>
      <c r="D394" s="95">
        <v>0.208</v>
      </c>
      <c r="E394" s="34">
        <v>672</v>
      </c>
      <c r="F394" s="96">
        <v>0.22</v>
      </c>
    </row>
    <row r="395" spans="1:6" s="4" customFormat="1" ht="15" customHeight="1">
      <c r="A395" s="154"/>
      <c r="B395" s="48" t="s">
        <v>12</v>
      </c>
      <c r="C395" s="94">
        <v>152</v>
      </c>
      <c r="D395" s="95">
        <v>0.344</v>
      </c>
      <c r="E395" s="34">
        <v>1155</v>
      </c>
      <c r="F395" s="96">
        <v>0.378</v>
      </c>
    </row>
    <row r="396" spans="1:6" s="4" customFormat="1" ht="15" customHeight="1">
      <c r="A396" s="154"/>
      <c r="B396" s="48" t="s">
        <v>13</v>
      </c>
      <c r="C396" s="94">
        <v>171</v>
      </c>
      <c r="D396" s="95">
        <v>0.387</v>
      </c>
      <c r="E396" s="34">
        <v>979</v>
      </c>
      <c r="F396" s="96">
        <v>0.32</v>
      </c>
    </row>
    <row r="397" spans="1:6" s="4" customFormat="1" ht="15" customHeight="1">
      <c r="A397" s="155"/>
      <c r="B397" s="49" t="s">
        <v>5</v>
      </c>
      <c r="C397" s="94">
        <v>442</v>
      </c>
      <c r="D397" s="95">
        <v>1</v>
      </c>
      <c r="E397" s="34">
        <v>3056</v>
      </c>
      <c r="F397" s="96">
        <v>1</v>
      </c>
    </row>
    <row r="398" spans="1:6" s="4" customFormat="1" ht="16.5" customHeight="1">
      <c r="A398" s="163" t="s">
        <v>189</v>
      </c>
      <c r="B398" s="164"/>
      <c r="C398" s="164"/>
      <c r="D398" s="164"/>
      <c r="E398" s="164"/>
      <c r="F398" s="165"/>
    </row>
    <row r="399" spans="1:6" ht="15" customHeight="1">
      <c r="A399" s="172" t="s">
        <v>16</v>
      </c>
      <c r="B399" s="173"/>
      <c r="C399" s="105">
        <v>5</v>
      </c>
      <c r="D399" s="106">
        <v>0.011</v>
      </c>
      <c r="E399" s="55">
        <v>28</v>
      </c>
      <c r="F399" s="107">
        <v>0.009</v>
      </c>
    </row>
    <row r="400" spans="1:6" ht="15" customHeight="1">
      <c r="A400" s="159" t="s">
        <v>17</v>
      </c>
      <c r="B400" s="160"/>
      <c r="C400" s="94">
        <v>10</v>
      </c>
      <c r="D400" s="95">
        <v>0.022</v>
      </c>
      <c r="E400" s="34">
        <v>102</v>
      </c>
      <c r="F400" s="96">
        <v>0.033</v>
      </c>
    </row>
    <row r="401" spans="1:6" ht="15" customHeight="1">
      <c r="A401" s="159" t="s">
        <v>18</v>
      </c>
      <c r="B401" s="160"/>
      <c r="C401" s="94">
        <v>33</v>
      </c>
      <c r="D401" s="95">
        <v>0.074</v>
      </c>
      <c r="E401" s="34">
        <v>247</v>
      </c>
      <c r="F401" s="96">
        <v>0.08</v>
      </c>
    </row>
    <row r="402" spans="1:6" ht="15" customHeight="1">
      <c r="A402" s="159" t="s">
        <v>19</v>
      </c>
      <c r="B402" s="160"/>
      <c r="C402" s="94">
        <v>198</v>
      </c>
      <c r="D402" s="95">
        <v>0.445</v>
      </c>
      <c r="E402" s="34">
        <v>1350</v>
      </c>
      <c r="F402" s="96">
        <v>0.44</v>
      </c>
    </row>
    <row r="403" spans="1:6" ht="15" customHeight="1">
      <c r="A403" s="159" t="s">
        <v>20</v>
      </c>
      <c r="B403" s="160"/>
      <c r="C403" s="94">
        <v>199</v>
      </c>
      <c r="D403" s="95">
        <v>0.447</v>
      </c>
      <c r="E403" s="34">
        <v>1344</v>
      </c>
      <c r="F403" s="96">
        <v>0.438</v>
      </c>
    </row>
    <row r="404" spans="1:6" ht="15" customHeight="1">
      <c r="A404" s="161" t="s">
        <v>5</v>
      </c>
      <c r="B404" s="162"/>
      <c r="C404" s="103">
        <v>445</v>
      </c>
      <c r="D404" s="99">
        <v>1</v>
      </c>
      <c r="E404" s="104">
        <v>3071</v>
      </c>
      <c r="F404" s="100">
        <v>1</v>
      </c>
    </row>
    <row r="405" spans="1:6" s="4" customFormat="1" ht="16.5" customHeight="1">
      <c r="A405" s="163" t="s">
        <v>190</v>
      </c>
      <c r="B405" s="164"/>
      <c r="C405" s="164"/>
      <c r="D405" s="164"/>
      <c r="E405" s="164"/>
      <c r="F405" s="165"/>
    </row>
    <row r="406" spans="1:6" ht="15" customHeight="1">
      <c r="A406" s="172" t="s">
        <v>21</v>
      </c>
      <c r="B406" s="173"/>
      <c r="C406" s="105">
        <v>16</v>
      </c>
      <c r="D406" s="106">
        <v>0.036</v>
      </c>
      <c r="E406" s="55">
        <v>124</v>
      </c>
      <c r="F406" s="107">
        <v>0.04</v>
      </c>
    </row>
    <row r="407" spans="1:6" ht="15" customHeight="1">
      <c r="A407" s="159" t="s">
        <v>22</v>
      </c>
      <c r="B407" s="160"/>
      <c r="C407" s="94">
        <v>32</v>
      </c>
      <c r="D407" s="95">
        <v>0.072</v>
      </c>
      <c r="E407" s="34">
        <v>301</v>
      </c>
      <c r="F407" s="96">
        <v>0.098</v>
      </c>
    </row>
    <row r="408" spans="1:6" ht="15" customHeight="1">
      <c r="A408" s="159" t="s">
        <v>23</v>
      </c>
      <c r="B408" s="160"/>
      <c r="C408" s="94">
        <v>80</v>
      </c>
      <c r="D408" s="95">
        <v>0.179</v>
      </c>
      <c r="E408" s="34">
        <v>471</v>
      </c>
      <c r="F408" s="96">
        <v>0.153</v>
      </c>
    </row>
    <row r="409" spans="1:6" ht="15" customHeight="1">
      <c r="A409" s="159" t="s">
        <v>24</v>
      </c>
      <c r="B409" s="160"/>
      <c r="C409" s="94">
        <v>145</v>
      </c>
      <c r="D409" s="95">
        <v>0.325</v>
      </c>
      <c r="E409" s="34">
        <v>989</v>
      </c>
      <c r="F409" s="96">
        <v>0.322</v>
      </c>
    </row>
    <row r="410" spans="1:6" ht="15" customHeight="1">
      <c r="A410" s="159" t="s">
        <v>25</v>
      </c>
      <c r="B410" s="160"/>
      <c r="C410" s="94">
        <v>173</v>
      </c>
      <c r="D410" s="95">
        <v>0.388</v>
      </c>
      <c r="E410" s="34">
        <v>1188</v>
      </c>
      <c r="F410" s="96">
        <v>0.387</v>
      </c>
    </row>
    <row r="411" spans="1:6" ht="15" customHeight="1">
      <c r="A411" s="161" t="s">
        <v>5</v>
      </c>
      <c r="B411" s="162"/>
      <c r="C411" s="103">
        <v>446</v>
      </c>
      <c r="D411" s="99">
        <v>1</v>
      </c>
      <c r="E411" s="104">
        <v>3073</v>
      </c>
      <c r="F411" s="100">
        <v>1</v>
      </c>
    </row>
    <row r="412" spans="1:6" s="4" customFormat="1" ht="30" customHeight="1">
      <c r="A412" s="163" t="s">
        <v>360</v>
      </c>
      <c r="B412" s="164"/>
      <c r="C412" s="164"/>
      <c r="D412" s="164"/>
      <c r="E412" s="164"/>
      <c r="F412" s="165"/>
    </row>
    <row r="413" spans="1:6" ht="15" customHeight="1">
      <c r="A413" s="172" t="s">
        <v>191</v>
      </c>
      <c r="B413" s="173"/>
      <c r="C413" s="105">
        <v>64</v>
      </c>
      <c r="D413" s="106">
        <f>C413/$C$411</f>
        <v>0.14349775784753363</v>
      </c>
      <c r="E413" s="55">
        <v>430</v>
      </c>
      <c r="F413" s="107">
        <f>E413/$E$411</f>
        <v>0.13992840872111942</v>
      </c>
    </row>
    <row r="414" spans="1:6" ht="15" customHeight="1">
      <c r="A414" s="159" t="s">
        <v>192</v>
      </c>
      <c r="B414" s="160"/>
      <c r="C414" s="94">
        <v>77</v>
      </c>
      <c r="D414" s="95">
        <f aca="true" t="shared" si="0" ref="D414:D420">C414/$C$411</f>
        <v>0.1726457399103139</v>
      </c>
      <c r="E414" s="34">
        <v>472</v>
      </c>
      <c r="F414" s="96">
        <f aca="true" t="shared" si="1" ref="F414:F420">E414/$E$411</f>
        <v>0.15359583468922877</v>
      </c>
    </row>
    <row r="415" spans="1:6" ht="15" customHeight="1">
      <c r="A415" s="159" t="s">
        <v>193</v>
      </c>
      <c r="B415" s="160"/>
      <c r="C415" s="94">
        <v>222</v>
      </c>
      <c r="D415" s="95">
        <f t="shared" si="0"/>
        <v>0.4977578475336323</v>
      </c>
      <c r="E415" s="34">
        <v>1653</v>
      </c>
      <c r="F415" s="96">
        <f t="shared" si="1"/>
        <v>0.5379108363163033</v>
      </c>
    </row>
    <row r="416" spans="1:6" ht="15" customHeight="1">
      <c r="A416" s="159" t="s">
        <v>194</v>
      </c>
      <c r="B416" s="160"/>
      <c r="C416" s="94">
        <v>258</v>
      </c>
      <c r="D416" s="95">
        <f t="shared" si="0"/>
        <v>0.57847533632287</v>
      </c>
      <c r="E416" s="34">
        <v>1733</v>
      </c>
      <c r="F416" s="96">
        <f t="shared" si="1"/>
        <v>0.5639440286365116</v>
      </c>
    </row>
    <row r="417" spans="1:6" ht="15" customHeight="1">
      <c r="A417" s="159" t="s">
        <v>195</v>
      </c>
      <c r="B417" s="160"/>
      <c r="C417" s="94">
        <v>226</v>
      </c>
      <c r="D417" s="95">
        <f t="shared" si="0"/>
        <v>0.5067264573991032</v>
      </c>
      <c r="E417" s="34">
        <v>1656</v>
      </c>
      <c r="F417" s="96">
        <f t="shared" si="1"/>
        <v>0.5388870810283111</v>
      </c>
    </row>
    <row r="418" spans="1:6" ht="15" customHeight="1">
      <c r="A418" s="159" t="s">
        <v>196</v>
      </c>
      <c r="B418" s="160"/>
      <c r="C418" s="108">
        <v>196</v>
      </c>
      <c r="D418" s="109">
        <f t="shared" si="0"/>
        <v>0.43946188340807174</v>
      </c>
      <c r="E418" s="60">
        <v>1360</v>
      </c>
      <c r="F418" s="110">
        <f t="shared" si="1"/>
        <v>0.4425642694435405</v>
      </c>
    </row>
    <row r="419" spans="1:6" ht="15" customHeight="1">
      <c r="A419" s="159" t="s">
        <v>197</v>
      </c>
      <c r="B419" s="160"/>
      <c r="C419" s="108">
        <v>38</v>
      </c>
      <c r="D419" s="109">
        <f t="shared" si="0"/>
        <v>0.08520179372197309</v>
      </c>
      <c r="E419" s="60">
        <v>302</v>
      </c>
      <c r="F419" s="110">
        <f t="shared" si="1"/>
        <v>0.0982753010087862</v>
      </c>
    </row>
    <row r="420" spans="1:6" ht="15" customHeight="1">
      <c r="A420" s="159" t="s">
        <v>198</v>
      </c>
      <c r="B420" s="160"/>
      <c r="C420" s="108">
        <v>143</v>
      </c>
      <c r="D420" s="109">
        <f t="shared" si="0"/>
        <v>0.32062780269058294</v>
      </c>
      <c r="E420" s="60">
        <v>983</v>
      </c>
      <c r="F420" s="110">
        <f t="shared" si="1"/>
        <v>0.31988285063455907</v>
      </c>
    </row>
    <row r="421" spans="1:6" s="4" customFormat="1" ht="16.5" customHeight="1">
      <c r="A421" s="156" t="s">
        <v>302</v>
      </c>
      <c r="B421" s="157"/>
      <c r="C421" s="157"/>
      <c r="D421" s="157"/>
      <c r="E421" s="157"/>
      <c r="F421" s="158"/>
    </row>
    <row r="422" spans="1:6" s="4" customFormat="1" ht="15" customHeight="1">
      <c r="A422" s="172" t="s">
        <v>26</v>
      </c>
      <c r="B422" s="191"/>
      <c r="C422" s="105">
        <v>296</v>
      </c>
      <c r="D422" s="106">
        <v>0.662</v>
      </c>
      <c r="E422" s="55">
        <v>1858</v>
      </c>
      <c r="F422" s="107">
        <v>0.605</v>
      </c>
    </row>
    <row r="423" spans="1:6" s="4" customFormat="1" ht="15" customHeight="1">
      <c r="A423" s="159" t="s">
        <v>27</v>
      </c>
      <c r="B423" s="189"/>
      <c r="C423" s="94">
        <v>24</v>
      </c>
      <c r="D423" s="95">
        <v>0.054</v>
      </c>
      <c r="E423" s="34">
        <v>119</v>
      </c>
      <c r="F423" s="96">
        <v>0.039</v>
      </c>
    </row>
    <row r="424" spans="1:6" s="4" customFormat="1" ht="15" customHeight="1">
      <c r="A424" s="159" t="s">
        <v>343</v>
      </c>
      <c r="B424" s="189"/>
      <c r="C424" s="94">
        <v>67</v>
      </c>
      <c r="D424" s="95">
        <v>0.15</v>
      </c>
      <c r="E424" s="34">
        <v>570</v>
      </c>
      <c r="F424" s="96">
        <v>0.186</v>
      </c>
    </row>
    <row r="425" spans="1:6" s="4" customFormat="1" ht="15" customHeight="1">
      <c r="A425" s="168" t="s">
        <v>344</v>
      </c>
      <c r="B425" s="190"/>
      <c r="C425" s="94">
        <v>2</v>
      </c>
      <c r="D425" s="95">
        <v>0.004</v>
      </c>
      <c r="E425" s="34">
        <v>30</v>
      </c>
      <c r="F425" s="96">
        <v>0.01</v>
      </c>
    </row>
    <row r="426" spans="1:6" s="4" customFormat="1" ht="15" customHeight="1">
      <c r="A426" s="168" t="s">
        <v>28</v>
      </c>
      <c r="B426" s="190"/>
      <c r="C426" s="94">
        <v>5</v>
      </c>
      <c r="D426" s="95">
        <v>0.011</v>
      </c>
      <c r="E426" s="34">
        <v>39</v>
      </c>
      <c r="F426" s="96">
        <v>0.013</v>
      </c>
    </row>
    <row r="427" spans="1:6" s="4" customFormat="1" ht="15" customHeight="1">
      <c r="A427" s="159" t="s">
        <v>29</v>
      </c>
      <c r="B427" s="189"/>
      <c r="C427" s="94">
        <v>2</v>
      </c>
      <c r="D427" s="95">
        <v>0.004</v>
      </c>
      <c r="E427" s="34">
        <v>26</v>
      </c>
      <c r="F427" s="96">
        <v>0.008</v>
      </c>
    </row>
    <row r="428" spans="1:6" s="4" customFormat="1" ht="27.75" customHeight="1">
      <c r="A428" s="168" t="s">
        <v>345</v>
      </c>
      <c r="B428" s="190"/>
      <c r="C428" s="94">
        <v>7</v>
      </c>
      <c r="D428" s="95">
        <v>0.016</v>
      </c>
      <c r="E428" s="34">
        <v>88</v>
      </c>
      <c r="F428" s="96">
        <v>0.029</v>
      </c>
    </row>
    <row r="429" spans="1:6" s="4" customFormat="1" ht="15" customHeight="1">
      <c r="A429" s="168" t="s">
        <v>30</v>
      </c>
      <c r="B429" s="190"/>
      <c r="C429" s="94">
        <v>1</v>
      </c>
      <c r="D429" s="95">
        <v>0.002</v>
      </c>
      <c r="E429" s="34">
        <v>10</v>
      </c>
      <c r="F429" s="96">
        <v>0.003</v>
      </c>
    </row>
    <row r="430" spans="1:6" s="4" customFormat="1" ht="15" customHeight="1">
      <c r="A430" s="168" t="s">
        <v>31</v>
      </c>
      <c r="B430" s="190"/>
      <c r="C430" s="94">
        <v>13</v>
      </c>
      <c r="D430" s="95">
        <v>0.029</v>
      </c>
      <c r="E430" s="34">
        <v>69</v>
      </c>
      <c r="F430" s="96">
        <v>0.022</v>
      </c>
    </row>
    <row r="431" spans="1:6" s="4" customFormat="1" ht="15" customHeight="1">
      <c r="A431" s="168" t="s">
        <v>32</v>
      </c>
      <c r="B431" s="169"/>
      <c r="C431" s="94">
        <v>25</v>
      </c>
      <c r="D431" s="95">
        <v>0.056</v>
      </c>
      <c r="E431" s="34">
        <v>182</v>
      </c>
      <c r="F431" s="96">
        <v>0.059</v>
      </c>
    </row>
    <row r="432" spans="1:6" s="4" customFormat="1" ht="15" customHeight="1">
      <c r="A432" s="168" t="s">
        <v>346</v>
      </c>
      <c r="B432" s="190"/>
      <c r="C432" s="94">
        <v>5</v>
      </c>
      <c r="D432" s="95">
        <v>0.011</v>
      </c>
      <c r="E432" s="34">
        <v>80</v>
      </c>
      <c r="F432" s="96">
        <v>0.026</v>
      </c>
    </row>
    <row r="433" spans="1:6" s="4" customFormat="1" ht="15" customHeight="1">
      <c r="A433" s="170" t="s">
        <v>5</v>
      </c>
      <c r="B433" s="192"/>
      <c r="C433" s="103">
        <v>447</v>
      </c>
      <c r="D433" s="99">
        <v>1</v>
      </c>
      <c r="E433" s="104">
        <v>3071</v>
      </c>
      <c r="F433" s="100">
        <v>1</v>
      </c>
    </row>
    <row r="434" spans="1:6" s="4" customFormat="1" ht="16.5" customHeight="1">
      <c r="A434" s="156" t="s">
        <v>199</v>
      </c>
      <c r="B434" s="157"/>
      <c r="C434" s="157"/>
      <c r="D434" s="157"/>
      <c r="E434" s="157"/>
      <c r="F434" s="158"/>
    </row>
    <row r="435" spans="1:6" s="4" customFormat="1" ht="15" customHeight="1">
      <c r="A435" s="172" t="s">
        <v>26</v>
      </c>
      <c r="B435" s="191"/>
      <c r="C435" s="105">
        <v>145</v>
      </c>
      <c r="D435" s="106">
        <f>C435/$C$433</f>
        <v>0.3243847874720358</v>
      </c>
      <c r="E435" s="55">
        <v>729</v>
      </c>
      <c r="F435" s="107">
        <f>E435/$E$433</f>
        <v>0.23738196027352654</v>
      </c>
    </row>
    <row r="436" spans="1:6" s="4" customFormat="1" ht="15" customHeight="1">
      <c r="A436" s="159" t="s">
        <v>27</v>
      </c>
      <c r="B436" s="189"/>
      <c r="C436" s="94">
        <v>98</v>
      </c>
      <c r="D436" s="95">
        <f aca="true" t="shared" si="2" ref="D436:D445">C436/$C$433</f>
        <v>0.21923937360178972</v>
      </c>
      <c r="E436" s="34">
        <v>589</v>
      </c>
      <c r="F436" s="96">
        <f aca="true" t="shared" si="3" ref="F436:F445">E436/$E$433</f>
        <v>0.19179420384239662</v>
      </c>
    </row>
    <row r="437" spans="1:6" s="4" customFormat="1" ht="15" customHeight="1">
      <c r="A437" s="159" t="s">
        <v>343</v>
      </c>
      <c r="B437" s="189"/>
      <c r="C437" s="94">
        <v>45</v>
      </c>
      <c r="D437" s="95">
        <f t="shared" si="2"/>
        <v>0.10067114093959731</v>
      </c>
      <c r="E437" s="34">
        <v>271</v>
      </c>
      <c r="F437" s="96">
        <f t="shared" si="3"/>
        <v>0.0882448713774015</v>
      </c>
    </row>
    <row r="438" spans="1:6" s="4" customFormat="1" ht="15" customHeight="1">
      <c r="A438" s="168" t="s">
        <v>344</v>
      </c>
      <c r="B438" s="190"/>
      <c r="C438" s="94">
        <v>22</v>
      </c>
      <c r="D438" s="95">
        <f t="shared" si="2"/>
        <v>0.049217002237136466</v>
      </c>
      <c r="E438" s="34">
        <v>176</v>
      </c>
      <c r="F438" s="96">
        <f t="shared" si="3"/>
        <v>0.057310322370563334</v>
      </c>
    </row>
    <row r="439" spans="1:6" s="4" customFormat="1" ht="15" customHeight="1">
      <c r="A439" s="168" t="s">
        <v>28</v>
      </c>
      <c r="B439" s="190"/>
      <c r="C439" s="94">
        <v>25</v>
      </c>
      <c r="D439" s="95">
        <f t="shared" si="2"/>
        <v>0.05592841163310962</v>
      </c>
      <c r="E439" s="34">
        <v>163</v>
      </c>
      <c r="F439" s="96">
        <f t="shared" si="3"/>
        <v>0.05307717355910127</v>
      </c>
    </row>
    <row r="440" spans="1:6" s="4" customFormat="1" ht="15" customHeight="1">
      <c r="A440" s="159" t="s">
        <v>29</v>
      </c>
      <c r="B440" s="189"/>
      <c r="C440" s="94">
        <v>4</v>
      </c>
      <c r="D440" s="95">
        <f t="shared" si="2"/>
        <v>0.008948545861297539</v>
      </c>
      <c r="E440" s="34">
        <v>37</v>
      </c>
      <c r="F440" s="96">
        <f t="shared" si="3"/>
        <v>0.012048192771084338</v>
      </c>
    </row>
    <row r="441" spans="1:6" s="4" customFormat="1" ht="30" customHeight="1">
      <c r="A441" s="168" t="s">
        <v>345</v>
      </c>
      <c r="B441" s="190"/>
      <c r="C441" s="94">
        <v>42</v>
      </c>
      <c r="D441" s="95">
        <f t="shared" si="2"/>
        <v>0.09395973154362416</v>
      </c>
      <c r="E441" s="34">
        <v>301</v>
      </c>
      <c r="F441" s="96">
        <f t="shared" si="3"/>
        <v>0.09801367632692934</v>
      </c>
    </row>
    <row r="442" spans="1:6" s="4" customFormat="1" ht="15" customHeight="1">
      <c r="A442" s="168" t="s">
        <v>30</v>
      </c>
      <c r="B442" s="190"/>
      <c r="C442" s="94">
        <v>10</v>
      </c>
      <c r="D442" s="95">
        <f t="shared" si="2"/>
        <v>0.02237136465324385</v>
      </c>
      <c r="E442" s="34">
        <v>76</v>
      </c>
      <c r="F442" s="96">
        <f t="shared" si="3"/>
        <v>0.02474763920547053</v>
      </c>
    </row>
    <row r="443" spans="1:6" s="4" customFormat="1" ht="15" customHeight="1">
      <c r="A443" s="168" t="s">
        <v>31</v>
      </c>
      <c r="B443" s="190"/>
      <c r="C443" s="94">
        <v>201</v>
      </c>
      <c r="D443" s="95">
        <f t="shared" si="2"/>
        <v>0.44966442953020136</v>
      </c>
      <c r="E443" s="34">
        <v>1152</v>
      </c>
      <c r="F443" s="96">
        <f t="shared" si="3"/>
        <v>0.3751221100618691</v>
      </c>
    </row>
    <row r="444" spans="1:6" s="4" customFormat="1" ht="15" customHeight="1">
      <c r="A444" s="168" t="s">
        <v>32</v>
      </c>
      <c r="B444" s="169"/>
      <c r="C444" s="94">
        <v>93</v>
      </c>
      <c r="D444" s="95">
        <f t="shared" si="2"/>
        <v>0.2080536912751678</v>
      </c>
      <c r="E444" s="34">
        <v>650</v>
      </c>
      <c r="F444" s="96">
        <f t="shared" si="3"/>
        <v>0.21165744057310323</v>
      </c>
    </row>
    <row r="445" spans="1:6" s="4" customFormat="1" ht="15" customHeight="1">
      <c r="A445" s="168" t="s">
        <v>180</v>
      </c>
      <c r="B445" s="190"/>
      <c r="C445" s="35">
        <v>22</v>
      </c>
      <c r="D445" s="36">
        <f t="shared" si="2"/>
        <v>0.049217002237136466</v>
      </c>
      <c r="E445" s="37">
        <v>164</v>
      </c>
      <c r="F445" s="38">
        <f t="shared" si="3"/>
        <v>0.053402800390752195</v>
      </c>
    </row>
    <row r="446" spans="1:6" s="4" customFormat="1" ht="45" customHeight="1">
      <c r="A446" s="163" t="s">
        <v>374</v>
      </c>
      <c r="B446" s="164"/>
      <c r="C446" s="164"/>
      <c r="D446" s="164"/>
      <c r="E446" s="164"/>
      <c r="F446" s="165"/>
    </row>
    <row r="447" spans="1:6" s="4" customFormat="1" ht="15" customHeight="1">
      <c r="A447" s="172" t="s">
        <v>33</v>
      </c>
      <c r="B447" s="191"/>
      <c r="C447" s="105">
        <v>73</v>
      </c>
      <c r="D447" s="106">
        <v>0.228</v>
      </c>
      <c r="E447" s="55">
        <v>597</v>
      </c>
      <c r="F447" s="107">
        <v>0.303</v>
      </c>
    </row>
    <row r="448" spans="1:6" s="86" customFormat="1" ht="30" customHeight="1">
      <c r="A448" s="168" t="s">
        <v>34</v>
      </c>
      <c r="B448" s="190" t="s">
        <v>34</v>
      </c>
      <c r="C448" s="111">
        <v>11</v>
      </c>
      <c r="D448" s="112">
        <v>0.034</v>
      </c>
      <c r="E448" s="113">
        <v>60</v>
      </c>
      <c r="F448" s="114">
        <v>0.03</v>
      </c>
    </row>
    <row r="449" spans="1:6" s="4" customFormat="1" ht="15" customHeight="1">
      <c r="A449" s="159" t="s">
        <v>35</v>
      </c>
      <c r="B449" s="189" t="s">
        <v>35</v>
      </c>
      <c r="C449" s="94">
        <v>28</v>
      </c>
      <c r="D449" s="95">
        <v>0.088</v>
      </c>
      <c r="E449" s="34">
        <v>147</v>
      </c>
      <c r="F449" s="96">
        <v>0.075</v>
      </c>
    </row>
    <row r="450" spans="1:6" s="4" customFormat="1" ht="15" customHeight="1">
      <c r="A450" s="168" t="s">
        <v>36</v>
      </c>
      <c r="B450" s="190" t="s">
        <v>36</v>
      </c>
      <c r="C450" s="94">
        <v>168</v>
      </c>
      <c r="D450" s="95">
        <v>0.525</v>
      </c>
      <c r="E450" s="34">
        <v>957</v>
      </c>
      <c r="F450" s="96">
        <v>0.485</v>
      </c>
    </row>
    <row r="451" spans="1:6" s="4" customFormat="1" ht="15" customHeight="1">
      <c r="A451" s="168" t="s">
        <v>37</v>
      </c>
      <c r="B451" s="190" t="s">
        <v>37</v>
      </c>
      <c r="C451" s="94">
        <v>40</v>
      </c>
      <c r="D451" s="95">
        <v>0.125</v>
      </c>
      <c r="E451" s="34">
        <v>211</v>
      </c>
      <c r="F451" s="96">
        <v>0.107</v>
      </c>
    </row>
    <row r="452" spans="1:6" s="4" customFormat="1" ht="15" customHeight="1">
      <c r="A452" s="161" t="s">
        <v>5</v>
      </c>
      <c r="B452" s="187" t="s">
        <v>5</v>
      </c>
      <c r="C452" s="103">
        <f>SUM(C447:C451)</f>
        <v>320</v>
      </c>
      <c r="D452" s="99">
        <v>1</v>
      </c>
      <c r="E452" s="104">
        <f>SUM(E447:E451)</f>
        <v>1972</v>
      </c>
      <c r="F452" s="100">
        <v>1</v>
      </c>
    </row>
    <row r="453" spans="1:6" ht="30" customHeight="1">
      <c r="A453" s="163" t="s">
        <v>361</v>
      </c>
      <c r="B453" s="164"/>
      <c r="C453" s="164"/>
      <c r="D453" s="164"/>
      <c r="E453" s="164"/>
      <c r="F453" s="165"/>
    </row>
    <row r="454" spans="1:6" ht="15" customHeight="1">
      <c r="A454" s="172" t="s">
        <v>200</v>
      </c>
      <c r="B454" s="173"/>
      <c r="C454" s="105">
        <v>50</v>
      </c>
      <c r="D454" s="106">
        <v>0.472</v>
      </c>
      <c r="E454" s="55">
        <v>363</v>
      </c>
      <c r="F454" s="107">
        <v>0.424</v>
      </c>
    </row>
    <row r="455" spans="1:6" ht="15" customHeight="1">
      <c r="A455" s="159" t="s">
        <v>347</v>
      </c>
      <c r="B455" s="160"/>
      <c r="C455" s="94">
        <v>7</v>
      </c>
      <c r="D455" s="95">
        <v>0.066</v>
      </c>
      <c r="E455" s="34">
        <v>65</v>
      </c>
      <c r="F455" s="96">
        <v>0.076</v>
      </c>
    </row>
    <row r="456" spans="1:6" ht="15" customHeight="1">
      <c r="A456" s="159" t="s">
        <v>202</v>
      </c>
      <c r="B456" s="160" t="s">
        <v>35</v>
      </c>
      <c r="C456" s="94">
        <v>15</v>
      </c>
      <c r="D456" s="95">
        <v>0.142</v>
      </c>
      <c r="E456" s="34">
        <v>65</v>
      </c>
      <c r="F456" s="96">
        <v>0.076</v>
      </c>
    </row>
    <row r="457" spans="1:6" ht="15" customHeight="1">
      <c r="A457" s="168" t="s">
        <v>38</v>
      </c>
      <c r="B457" s="169"/>
      <c r="C457" s="94">
        <v>7</v>
      </c>
      <c r="D457" s="95">
        <v>0.066</v>
      </c>
      <c r="E457" s="34">
        <v>82</v>
      </c>
      <c r="F457" s="96">
        <v>0.096</v>
      </c>
    </row>
    <row r="458" spans="1:6" ht="15" customHeight="1">
      <c r="A458" s="168" t="s">
        <v>39</v>
      </c>
      <c r="B458" s="169" t="s">
        <v>37</v>
      </c>
      <c r="C458" s="94">
        <v>12</v>
      </c>
      <c r="D458" s="95">
        <v>0.113</v>
      </c>
      <c r="E458" s="34">
        <v>99</v>
      </c>
      <c r="F458" s="96">
        <v>0.116</v>
      </c>
    </row>
    <row r="459" spans="1:6" ht="15" customHeight="1">
      <c r="A459" s="168" t="s">
        <v>40</v>
      </c>
      <c r="B459" s="169"/>
      <c r="C459" s="108">
        <v>9</v>
      </c>
      <c r="D459" s="109">
        <v>0.085</v>
      </c>
      <c r="E459" s="60">
        <v>104</v>
      </c>
      <c r="F459" s="110">
        <v>0.121</v>
      </c>
    </row>
    <row r="460" spans="1:6" ht="15" customHeight="1">
      <c r="A460" s="168" t="s">
        <v>41</v>
      </c>
      <c r="B460" s="169"/>
      <c r="C460" s="108">
        <v>1</v>
      </c>
      <c r="D460" s="109">
        <v>0.009</v>
      </c>
      <c r="E460" s="60">
        <v>17</v>
      </c>
      <c r="F460" s="110">
        <v>0.02</v>
      </c>
    </row>
    <row r="461" spans="1:6" ht="15" customHeight="1">
      <c r="A461" s="168" t="s">
        <v>348</v>
      </c>
      <c r="B461" s="169"/>
      <c r="C461" s="108">
        <v>5</v>
      </c>
      <c r="D461" s="109">
        <v>0.047</v>
      </c>
      <c r="E461" s="60">
        <v>61</v>
      </c>
      <c r="F461" s="110">
        <v>0.071</v>
      </c>
    </row>
    <row r="462" spans="1:6" ht="15" customHeight="1">
      <c r="A462" s="161" t="s">
        <v>5</v>
      </c>
      <c r="B462" s="162" t="s">
        <v>5</v>
      </c>
      <c r="C462" s="103">
        <f>SUM(C454:C461)</f>
        <v>106</v>
      </c>
      <c r="D462" s="99">
        <v>1</v>
      </c>
      <c r="E462" s="104">
        <f>SUM(E454:E461)</f>
        <v>856</v>
      </c>
      <c r="F462" s="100">
        <v>1</v>
      </c>
    </row>
    <row r="463" spans="1:6" s="4" customFormat="1" ht="60" customHeight="1">
      <c r="A463" s="163" t="s">
        <v>371</v>
      </c>
      <c r="B463" s="164"/>
      <c r="C463" s="164"/>
      <c r="D463" s="164"/>
      <c r="E463" s="164"/>
      <c r="F463" s="165"/>
    </row>
    <row r="464" spans="1:6" s="4" customFormat="1" ht="15" customHeight="1">
      <c r="A464" s="172" t="s">
        <v>42</v>
      </c>
      <c r="B464" s="191"/>
      <c r="C464" s="105">
        <v>13</v>
      </c>
      <c r="D464" s="106">
        <v>0.039</v>
      </c>
      <c r="E464" s="55">
        <v>49</v>
      </c>
      <c r="F464" s="107">
        <v>0.023</v>
      </c>
    </row>
    <row r="465" spans="1:6" s="4" customFormat="1" ht="15" customHeight="1">
      <c r="A465" s="159" t="s">
        <v>43</v>
      </c>
      <c r="B465" s="189" t="s">
        <v>34</v>
      </c>
      <c r="C465" s="94">
        <v>59</v>
      </c>
      <c r="D465" s="95">
        <v>0.178</v>
      </c>
      <c r="E465" s="34">
        <v>301</v>
      </c>
      <c r="F465" s="96">
        <v>0.138</v>
      </c>
    </row>
    <row r="466" spans="1:6" s="4" customFormat="1" ht="15" customHeight="1">
      <c r="A466" s="159" t="s">
        <v>44</v>
      </c>
      <c r="B466" s="189" t="s">
        <v>35</v>
      </c>
      <c r="C466" s="94">
        <v>180</v>
      </c>
      <c r="D466" s="95">
        <v>0.542</v>
      </c>
      <c r="E466" s="34">
        <v>1419</v>
      </c>
      <c r="F466" s="96">
        <v>0.652</v>
      </c>
    </row>
    <row r="467" spans="1:6" s="4" customFormat="1" ht="15" customHeight="1">
      <c r="A467" s="168" t="s">
        <v>45</v>
      </c>
      <c r="B467" s="190" t="s">
        <v>36</v>
      </c>
      <c r="C467" s="94">
        <v>80</v>
      </c>
      <c r="D467" s="95">
        <v>0.241</v>
      </c>
      <c r="E467" s="34">
        <v>407</v>
      </c>
      <c r="F467" s="96">
        <v>0.187</v>
      </c>
    </row>
    <row r="468" spans="1:6" s="4" customFormat="1" ht="15" customHeight="1">
      <c r="A468" s="161" t="s">
        <v>5</v>
      </c>
      <c r="B468" s="187" t="s">
        <v>5</v>
      </c>
      <c r="C468" s="103">
        <f>SUM(C464:C467)</f>
        <v>332</v>
      </c>
      <c r="D468" s="99">
        <v>1</v>
      </c>
      <c r="E468" s="104">
        <f>SUM(E464:E467)</f>
        <v>2176</v>
      </c>
      <c r="F468" s="100">
        <v>1</v>
      </c>
    </row>
    <row r="469" spans="1:6" ht="60" customHeight="1">
      <c r="A469" s="163" t="s">
        <v>372</v>
      </c>
      <c r="B469" s="164"/>
      <c r="C469" s="164"/>
      <c r="D469" s="164"/>
      <c r="E469" s="164"/>
      <c r="F469" s="165"/>
    </row>
    <row r="470" spans="1:6" ht="15" customHeight="1">
      <c r="A470" s="172" t="s">
        <v>200</v>
      </c>
      <c r="B470" s="173"/>
      <c r="C470" s="105">
        <v>120</v>
      </c>
      <c r="D470" s="106">
        <f>C470/($C$468-$C$467)</f>
        <v>0.47619047619047616</v>
      </c>
      <c r="E470" s="55">
        <v>843</v>
      </c>
      <c r="F470" s="107">
        <f>E470/($E$468-$E$467)</f>
        <v>0.4765404183154324</v>
      </c>
    </row>
    <row r="471" spans="1:6" ht="15" customHeight="1">
      <c r="A471" s="159" t="s">
        <v>201</v>
      </c>
      <c r="B471" s="160"/>
      <c r="C471" s="94">
        <v>55</v>
      </c>
      <c r="D471" s="95">
        <f aca="true" t="shared" si="4" ref="D471:D477">C471/($C$468-$C$467)</f>
        <v>0.21825396825396826</v>
      </c>
      <c r="E471" s="34">
        <v>513</v>
      </c>
      <c r="F471" s="96">
        <f aca="true" t="shared" si="5" ref="F471:F477">E471/($E$468-$E$467)</f>
        <v>0.2899943470887507</v>
      </c>
    </row>
    <row r="472" spans="1:6" ht="15" customHeight="1">
      <c r="A472" s="159" t="s">
        <v>202</v>
      </c>
      <c r="B472" s="160" t="s">
        <v>35</v>
      </c>
      <c r="C472" s="94">
        <v>31</v>
      </c>
      <c r="D472" s="95">
        <f t="shared" si="4"/>
        <v>0.12301587301587301</v>
      </c>
      <c r="E472" s="34">
        <v>201</v>
      </c>
      <c r="F472" s="96">
        <f t="shared" si="5"/>
        <v>0.11362351611079706</v>
      </c>
    </row>
    <row r="473" spans="1:6" ht="15" customHeight="1">
      <c r="A473" s="168" t="s">
        <v>38</v>
      </c>
      <c r="B473" s="169"/>
      <c r="C473" s="94">
        <v>40</v>
      </c>
      <c r="D473" s="95">
        <f t="shared" si="4"/>
        <v>0.15873015873015872</v>
      </c>
      <c r="E473" s="34">
        <v>217</v>
      </c>
      <c r="F473" s="96">
        <f t="shared" si="5"/>
        <v>0.12266817410966648</v>
      </c>
    </row>
    <row r="474" spans="1:6" ht="15" customHeight="1">
      <c r="A474" s="168" t="s">
        <v>39</v>
      </c>
      <c r="B474" s="169" t="s">
        <v>37</v>
      </c>
      <c r="C474" s="94">
        <v>24</v>
      </c>
      <c r="D474" s="95">
        <f t="shared" si="4"/>
        <v>0.09523809523809523</v>
      </c>
      <c r="E474" s="34">
        <v>143</v>
      </c>
      <c r="F474" s="96">
        <f t="shared" si="5"/>
        <v>0.08083663086489543</v>
      </c>
    </row>
    <row r="475" spans="1:6" ht="15" customHeight="1">
      <c r="A475" s="168" t="s">
        <v>40</v>
      </c>
      <c r="B475" s="169"/>
      <c r="C475" s="108">
        <v>49</v>
      </c>
      <c r="D475" s="109">
        <f t="shared" si="4"/>
        <v>0.19444444444444445</v>
      </c>
      <c r="E475" s="60">
        <v>359</v>
      </c>
      <c r="F475" s="110">
        <f t="shared" si="5"/>
        <v>0.20293951384963257</v>
      </c>
    </row>
    <row r="476" spans="1:6" ht="15" customHeight="1">
      <c r="A476" s="168" t="s">
        <v>41</v>
      </c>
      <c r="B476" s="169"/>
      <c r="C476" s="108">
        <v>11</v>
      </c>
      <c r="D476" s="109">
        <f t="shared" si="4"/>
        <v>0.04365079365079365</v>
      </c>
      <c r="E476" s="60">
        <v>75</v>
      </c>
      <c r="F476" s="110">
        <f t="shared" si="5"/>
        <v>0.0423968343697004</v>
      </c>
    </row>
    <row r="477" spans="1:6" ht="15" customHeight="1">
      <c r="A477" s="184" t="s">
        <v>348</v>
      </c>
      <c r="B477" s="185"/>
      <c r="C477" s="103">
        <v>16</v>
      </c>
      <c r="D477" s="99">
        <f t="shared" si="4"/>
        <v>0.06349206349206349</v>
      </c>
      <c r="E477" s="104">
        <v>78</v>
      </c>
      <c r="F477" s="100">
        <f t="shared" si="5"/>
        <v>0.04409270774448841</v>
      </c>
    </row>
    <row r="478" spans="1:6" ht="16.5" customHeight="1">
      <c r="A478" s="163" t="s">
        <v>203</v>
      </c>
      <c r="B478" s="164"/>
      <c r="C478" s="164"/>
      <c r="D478" s="164"/>
      <c r="E478" s="164"/>
      <c r="F478" s="165"/>
    </row>
    <row r="479" spans="1:6" ht="15" customHeight="1">
      <c r="A479" s="153" t="s">
        <v>204</v>
      </c>
      <c r="B479" s="50" t="s">
        <v>47</v>
      </c>
      <c r="C479" s="105">
        <v>17</v>
      </c>
      <c r="D479" s="106">
        <f>C479/C566</f>
        <v>0.042821158690176324</v>
      </c>
      <c r="E479" s="55">
        <v>7</v>
      </c>
      <c r="F479" s="107">
        <f>E479/E566</f>
        <v>0.0024902170046246885</v>
      </c>
    </row>
    <row r="480" spans="1:6" ht="15" customHeight="1">
      <c r="A480" s="154"/>
      <c r="B480" s="51" t="s">
        <v>48</v>
      </c>
      <c r="C480" s="94">
        <v>4</v>
      </c>
      <c r="D480" s="95">
        <f>C480/C566</f>
        <v>0.010075566750629723</v>
      </c>
      <c r="E480" s="34">
        <v>25</v>
      </c>
      <c r="F480" s="96">
        <f>E480/E566</f>
        <v>0.008893632159373888</v>
      </c>
    </row>
    <row r="481" spans="1:6" ht="15" customHeight="1">
      <c r="A481" s="154"/>
      <c r="B481" s="51" t="s">
        <v>349</v>
      </c>
      <c r="C481" s="94">
        <v>1</v>
      </c>
      <c r="D481" s="95">
        <f>C481/C566</f>
        <v>0.0025188916876574307</v>
      </c>
      <c r="E481" s="34">
        <v>32</v>
      </c>
      <c r="F481" s="96">
        <f>E481/E566</f>
        <v>0.011383849163998577</v>
      </c>
    </row>
    <row r="482" spans="1:6" ht="15" customHeight="1">
      <c r="A482" s="154"/>
      <c r="B482" s="88" t="s">
        <v>49</v>
      </c>
      <c r="C482" s="94">
        <v>2</v>
      </c>
      <c r="D482" s="95">
        <f>C482/C566</f>
        <v>0.005037783375314861</v>
      </c>
      <c r="E482" s="34">
        <v>3</v>
      </c>
      <c r="F482" s="96">
        <f>E482/E566</f>
        <v>0.0010672358591248667</v>
      </c>
    </row>
    <row r="483" spans="1:6" ht="15" customHeight="1">
      <c r="A483" s="154"/>
      <c r="B483" s="88" t="s">
        <v>50</v>
      </c>
      <c r="C483" s="94">
        <v>3</v>
      </c>
      <c r="D483" s="95">
        <f>C483/C566</f>
        <v>0.007556675062972292</v>
      </c>
      <c r="E483" s="34">
        <v>11</v>
      </c>
      <c r="F483" s="96">
        <f>E483/E566</f>
        <v>0.003913198150124511</v>
      </c>
    </row>
    <row r="484" spans="1:6" ht="15" customHeight="1">
      <c r="A484" s="154"/>
      <c r="B484" s="88" t="s">
        <v>51</v>
      </c>
      <c r="C484" s="94">
        <v>4</v>
      </c>
      <c r="D484" s="95">
        <f>C484/C566</f>
        <v>0.010075566750629723</v>
      </c>
      <c r="E484" s="34">
        <v>3</v>
      </c>
      <c r="F484" s="96">
        <f>E484/E566</f>
        <v>0.0010672358591248667</v>
      </c>
    </row>
    <row r="485" spans="1:6" ht="15" customHeight="1">
      <c r="A485" s="154"/>
      <c r="B485" s="88" t="s">
        <v>52</v>
      </c>
      <c r="C485" s="94">
        <v>3</v>
      </c>
      <c r="D485" s="95">
        <f>C485/C566</f>
        <v>0.007556675062972292</v>
      </c>
      <c r="E485" s="34">
        <v>17</v>
      </c>
      <c r="F485" s="96">
        <f>E485/E566</f>
        <v>0.006047669868374244</v>
      </c>
    </row>
    <row r="486" spans="1:6" ht="15" customHeight="1">
      <c r="A486" s="154"/>
      <c r="B486" s="88" t="s">
        <v>53</v>
      </c>
      <c r="C486" s="94">
        <v>6</v>
      </c>
      <c r="D486" s="95">
        <f>C486/C566</f>
        <v>0.015113350125944584</v>
      </c>
      <c r="E486" s="34">
        <v>52</v>
      </c>
      <c r="F486" s="96">
        <f>E486/E566</f>
        <v>0.018498754891497687</v>
      </c>
    </row>
    <row r="487" spans="1:6" ht="15" customHeight="1">
      <c r="A487" s="154"/>
      <c r="B487" s="88" t="s">
        <v>54</v>
      </c>
      <c r="C487" s="94">
        <v>0</v>
      </c>
      <c r="D487" s="95">
        <f>C487/C566</f>
        <v>0</v>
      </c>
      <c r="E487" s="34">
        <v>8</v>
      </c>
      <c r="F487" s="96">
        <f>E487/E566</f>
        <v>0.002845962290999644</v>
      </c>
    </row>
    <row r="488" spans="1:6" ht="15" customHeight="1">
      <c r="A488" s="155"/>
      <c r="B488" s="89" t="s">
        <v>46</v>
      </c>
      <c r="C488" s="103">
        <v>9</v>
      </c>
      <c r="D488" s="99">
        <f>C488/C566</f>
        <v>0.022670025188916875</v>
      </c>
      <c r="E488" s="104">
        <v>49</v>
      </c>
      <c r="F488" s="100">
        <f>E488/E566</f>
        <v>0.017431519032372823</v>
      </c>
    </row>
    <row r="489" spans="1:6" ht="15" customHeight="1">
      <c r="A489" s="153" t="s">
        <v>205</v>
      </c>
      <c r="B489" s="87" t="s">
        <v>55</v>
      </c>
      <c r="C489" s="115">
        <v>3</v>
      </c>
      <c r="D489" s="116">
        <f>C489/C566</f>
        <v>0.007556675062972292</v>
      </c>
      <c r="E489" s="117">
        <v>12</v>
      </c>
      <c r="F489" s="118">
        <f>E489/E566</f>
        <v>0.004268943436499467</v>
      </c>
    </row>
    <row r="490" spans="1:6" ht="15" customHeight="1">
      <c r="A490" s="154"/>
      <c r="B490" s="88" t="s">
        <v>56</v>
      </c>
      <c r="C490" s="94">
        <v>2</v>
      </c>
      <c r="D490" s="95">
        <f>C490/C566</f>
        <v>0.005037783375314861</v>
      </c>
      <c r="E490" s="34">
        <v>13</v>
      </c>
      <c r="F490" s="96">
        <f>E490/E566</f>
        <v>0.004624688722874422</v>
      </c>
    </row>
    <row r="491" spans="1:6" ht="15" customHeight="1">
      <c r="A491" s="154"/>
      <c r="B491" s="88" t="s">
        <v>57</v>
      </c>
      <c r="C491" s="94">
        <v>5</v>
      </c>
      <c r="D491" s="95">
        <f>C491/C566</f>
        <v>0.012594458438287154</v>
      </c>
      <c r="E491" s="34">
        <v>20</v>
      </c>
      <c r="F491" s="96">
        <f>E491/E566</f>
        <v>0.007114905727499111</v>
      </c>
    </row>
    <row r="492" spans="1:6" ht="15" customHeight="1">
      <c r="A492" s="154"/>
      <c r="B492" s="88" t="s">
        <v>58</v>
      </c>
      <c r="C492" s="94">
        <v>10</v>
      </c>
      <c r="D492" s="95">
        <f>C492/C566</f>
        <v>0.02518891687657431</v>
      </c>
      <c r="E492" s="34">
        <v>13</v>
      </c>
      <c r="F492" s="96">
        <f>E492/E566</f>
        <v>0.004624688722874422</v>
      </c>
    </row>
    <row r="493" spans="1:6" ht="15" customHeight="1">
      <c r="A493" s="154"/>
      <c r="B493" s="88" t="s">
        <v>59</v>
      </c>
      <c r="C493" s="94">
        <v>20</v>
      </c>
      <c r="D493" s="95">
        <f>C493/C566</f>
        <v>0.05037783375314862</v>
      </c>
      <c r="E493" s="34">
        <v>50</v>
      </c>
      <c r="F493" s="96">
        <f>E493/E566</f>
        <v>0.017787264318747775</v>
      </c>
    </row>
    <row r="494" spans="1:6" ht="15" customHeight="1">
      <c r="A494" s="154"/>
      <c r="B494" s="88" t="s">
        <v>60</v>
      </c>
      <c r="C494" s="94">
        <v>1</v>
      </c>
      <c r="D494" s="95">
        <f>C494/C566</f>
        <v>0.0025188916876574307</v>
      </c>
      <c r="E494" s="34">
        <v>16</v>
      </c>
      <c r="F494" s="96">
        <f>E494/E566</f>
        <v>0.005691924581999288</v>
      </c>
    </row>
    <row r="495" spans="1:6" ht="15" customHeight="1">
      <c r="A495" s="154"/>
      <c r="B495" s="88" t="s">
        <v>61</v>
      </c>
      <c r="C495" s="94">
        <v>7</v>
      </c>
      <c r="D495" s="95">
        <f>C495/C566</f>
        <v>0.017632241813602016</v>
      </c>
      <c r="E495" s="34">
        <v>32</v>
      </c>
      <c r="F495" s="96">
        <f>E495/E566</f>
        <v>0.011383849163998577</v>
      </c>
    </row>
    <row r="496" spans="1:6" ht="15" customHeight="1">
      <c r="A496" s="155"/>
      <c r="B496" s="89" t="s">
        <v>46</v>
      </c>
      <c r="C496" s="103">
        <v>4</v>
      </c>
      <c r="D496" s="99">
        <f>C496/C566</f>
        <v>0.010075566750629723</v>
      </c>
      <c r="E496" s="104">
        <v>24</v>
      </c>
      <c r="F496" s="100">
        <f>E496/E566</f>
        <v>0.008537886872998933</v>
      </c>
    </row>
    <row r="497" spans="1:6" ht="15" customHeight="1">
      <c r="A497" s="153" t="s">
        <v>206</v>
      </c>
      <c r="B497" s="54" t="s">
        <v>62</v>
      </c>
      <c r="C497" s="105">
        <v>1</v>
      </c>
      <c r="D497" s="106">
        <f>C497/C566</f>
        <v>0.0025188916876574307</v>
      </c>
      <c r="E497" s="55">
        <v>4</v>
      </c>
      <c r="F497" s="107">
        <f>E497/E566</f>
        <v>0.001422981145499822</v>
      </c>
    </row>
    <row r="498" spans="1:6" ht="15" customHeight="1">
      <c r="A498" s="154"/>
      <c r="B498" s="88" t="s">
        <v>63</v>
      </c>
      <c r="C498" s="94">
        <v>1</v>
      </c>
      <c r="D498" s="95">
        <f>C498/C566</f>
        <v>0.0025188916876574307</v>
      </c>
      <c r="E498" s="34">
        <v>9</v>
      </c>
      <c r="F498" s="96">
        <f>E498/E566</f>
        <v>0.0032017075773745998</v>
      </c>
    </row>
    <row r="499" spans="1:6" ht="15" customHeight="1">
      <c r="A499" s="154"/>
      <c r="B499" s="88" t="s">
        <v>64</v>
      </c>
      <c r="C499" s="94">
        <v>6</v>
      </c>
      <c r="D499" s="95">
        <f>C499/C566</f>
        <v>0.015113350125944584</v>
      </c>
      <c r="E499" s="34">
        <v>30</v>
      </c>
      <c r="F499" s="96">
        <f>E499/E566</f>
        <v>0.010672358591248666</v>
      </c>
    </row>
    <row r="500" spans="1:6" ht="15" customHeight="1">
      <c r="A500" s="154"/>
      <c r="B500" s="88" t="s">
        <v>65</v>
      </c>
      <c r="C500" s="94">
        <v>5</v>
      </c>
      <c r="D500" s="95">
        <f>C500/C566</f>
        <v>0.012594458438287154</v>
      </c>
      <c r="E500" s="34">
        <v>11</v>
      </c>
      <c r="F500" s="96">
        <f>E500/E566</f>
        <v>0.003913198150124511</v>
      </c>
    </row>
    <row r="501" spans="1:6" ht="15" customHeight="1">
      <c r="A501" s="154"/>
      <c r="B501" s="88" t="s">
        <v>66</v>
      </c>
      <c r="C501" s="94">
        <v>4</v>
      </c>
      <c r="D501" s="95">
        <f>C501/C566</f>
        <v>0.010075566750629723</v>
      </c>
      <c r="E501" s="34">
        <v>28</v>
      </c>
      <c r="F501" s="96">
        <f>E501/E566</f>
        <v>0.009960868018498754</v>
      </c>
    </row>
    <row r="502" spans="1:6" ht="15" customHeight="1">
      <c r="A502" s="155"/>
      <c r="B502" s="89" t="s">
        <v>46</v>
      </c>
      <c r="C502" s="103">
        <v>2</v>
      </c>
      <c r="D502" s="99">
        <f>C502/C566</f>
        <v>0.005037783375314861</v>
      </c>
      <c r="E502" s="104">
        <v>11</v>
      </c>
      <c r="F502" s="100">
        <f>E502/E566</f>
        <v>0.003913198150124511</v>
      </c>
    </row>
    <row r="503" spans="1:6" ht="15" customHeight="1">
      <c r="A503" s="188" t="s">
        <v>377</v>
      </c>
      <c r="B503" s="87" t="s">
        <v>67</v>
      </c>
      <c r="C503" s="115">
        <v>1</v>
      </c>
      <c r="D503" s="116">
        <f>C503/C566</f>
        <v>0.0025188916876574307</v>
      </c>
      <c r="E503" s="117">
        <v>12</v>
      </c>
      <c r="F503" s="118">
        <f>E503/E566</f>
        <v>0.004268943436499467</v>
      </c>
    </row>
    <row r="504" spans="1:6" ht="28.5" customHeight="1">
      <c r="A504" s="154"/>
      <c r="B504" s="88" t="s">
        <v>68</v>
      </c>
      <c r="C504" s="94">
        <v>0</v>
      </c>
      <c r="D504" s="95">
        <f>C504/C566</f>
        <v>0</v>
      </c>
      <c r="E504" s="34">
        <v>3</v>
      </c>
      <c r="F504" s="96">
        <f>E504/E566</f>
        <v>0.0010672358591248667</v>
      </c>
    </row>
    <row r="505" spans="1:6" ht="15" customHeight="1">
      <c r="A505" s="154"/>
      <c r="B505" s="88" t="s">
        <v>69</v>
      </c>
      <c r="C505" s="94">
        <v>13</v>
      </c>
      <c r="D505" s="95">
        <f>C505/C566</f>
        <v>0.0327455919395466</v>
      </c>
      <c r="E505" s="34">
        <v>100</v>
      </c>
      <c r="F505" s="96">
        <f>E505/E566</f>
        <v>0.03557452863749555</v>
      </c>
    </row>
    <row r="506" spans="1:6" ht="30" customHeight="1">
      <c r="A506" s="154"/>
      <c r="B506" s="88" t="s">
        <v>70</v>
      </c>
      <c r="C506" s="94">
        <v>1</v>
      </c>
      <c r="D506" s="95">
        <f>C506/C566</f>
        <v>0.0025188916876574307</v>
      </c>
      <c r="E506" s="34">
        <v>11</v>
      </c>
      <c r="F506" s="96">
        <f>E506/E566</f>
        <v>0.003913198150124511</v>
      </c>
    </row>
    <row r="507" spans="1:6" ht="30" customHeight="1">
      <c r="A507" s="154"/>
      <c r="B507" s="88" t="s">
        <v>71</v>
      </c>
      <c r="C507" s="94">
        <v>9</v>
      </c>
      <c r="D507" s="95">
        <f>C507/C566</f>
        <v>0.022670025188916875</v>
      </c>
      <c r="E507" s="34">
        <v>66</v>
      </c>
      <c r="F507" s="96">
        <f>E507/E566</f>
        <v>0.023479188900747065</v>
      </c>
    </row>
    <row r="508" spans="1:6" ht="15" customHeight="1">
      <c r="A508" s="154"/>
      <c r="B508" s="88" t="s">
        <v>72</v>
      </c>
      <c r="C508" s="94">
        <v>2</v>
      </c>
      <c r="D508" s="95">
        <f>C508/C566</f>
        <v>0.005037783375314861</v>
      </c>
      <c r="E508" s="34">
        <v>15</v>
      </c>
      <c r="F508" s="96">
        <f>E508/E566</f>
        <v>0.005336179295624333</v>
      </c>
    </row>
    <row r="509" spans="1:6" ht="15" customHeight="1">
      <c r="A509" s="155"/>
      <c r="B509" s="89" t="s">
        <v>46</v>
      </c>
      <c r="C509" s="103">
        <v>1</v>
      </c>
      <c r="D509" s="99">
        <f>C509/C566</f>
        <v>0.0025188916876574307</v>
      </c>
      <c r="E509" s="104">
        <v>18</v>
      </c>
      <c r="F509" s="100">
        <f>E509/E566</f>
        <v>0.0064034151547491995</v>
      </c>
    </row>
    <row r="510" spans="1:6" ht="16.5" customHeight="1">
      <c r="A510" s="163" t="s">
        <v>207</v>
      </c>
      <c r="B510" s="164"/>
      <c r="C510" s="164"/>
      <c r="D510" s="164"/>
      <c r="E510" s="164"/>
      <c r="F510" s="165"/>
    </row>
    <row r="511" spans="1:6" ht="15" customHeight="1">
      <c r="A511" s="153" t="s">
        <v>208</v>
      </c>
      <c r="B511" s="54" t="s">
        <v>73</v>
      </c>
      <c r="C511" s="105">
        <v>10</v>
      </c>
      <c r="D511" s="106">
        <f>C511/C566</f>
        <v>0.02518891687657431</v>
      </c>
      <c r="E511" s="55">
        <v>108</v>
      </c>
      <c r="F511" s="107">
        <f>E511/E566</f>
        <v>0.0384204909284952</v>
      </c>
    </row>
    <row r="512" spans="1:6" ht="15" customHeight="1">
      <c r="A512" s="154"/>
      <c r="B512" s="88" t="s">
        <v>74</v>
      </c>
      <c r="C512" s="94">
        <v>7</v>
      </c>
      <c r="D512" s="95">
        <f>C512/C566</f>
        <v>0.017632241813602016</v>
      </c>
      <c r="E512" s="34">
        <v>19</v>
      </c>
      <c r="F512" s="96">
        <f>E512/E566</f>
        <v>0.006759160441124155</v>
      </c>
    </row>
    <row r="513" spans="1:6" ht="15" customHeight="1">
      <c r="A513" s="154"/>
      <c r="B513" s="88" t="s">
        <v>75</v>
      </c>
      <c r="C513" s="94">
        <v>0</v>
      </c>
      <c r="D513" s="95">
        <f>C513/C566</f>
        <v>0</v>
      </c>
      <c r="E513" s="34">
        <v>0</v>
      </c>
      <c r="F513" s="96">
        <f>E513/E566</f>
        <v>0</v>
      </c>
    </row>
    <row r="514" spans="1:6" ht="15" customHeight="1">
      <c r="A514" s="154"/>
      <c r="B514" s="88" t="s">
        <v>76</v>
      </c>
      <c r="C514" s="94">
        <v>4</v>
      </c>
      <c r="D514" s="95">
        <f>C514/C566</f>
        <v>0.010075566750629723</v>
      </c>
      <c r="E514" s="34">
        <v>47</v>
      </c>
      <c r="F514" s="96">
        <f>E514/E566</f>
        <v>0.01672002845962291</v>
      </c>
    </row>
    <row r="515" spans="1:6" ht="15" customHeight="1">
      <c r="A515" s="154"/>
      <c r="B515" s="88" t="s">
        <v>77</v>
      </c>
      <c r="C515" s="94">
        <v>0</v>
      </c>
      <c r="D515" s="95">
        <f>C515/C566</f>
        <v>0</v>
      </c>
      <c r="E515" s="34">
        <v>8</v>
      </c>
      <c r="F515" s="96">
        <f>E515/E566</f>
        <v>0.002845962290999644</v>
      </c>
    </row>
    <row r="516" spans="1:6" ht="15" customHeight="1">
      <c r="A516" s="154"/>
      <c r="B516" s="88" t="s">
        <v>78</v>
      </c>
      <c r="C516" s="94">
        <v>0</v>
      </c>
      <c r="D516" s="95">
        <f>C516/C566</f>
        <v>0</v>
      </c>
      <c r="E516" s="34">
        <v>14</v>
      </c>
      <c r="F516" s="96">
        <f>E516/E566</f>
        <v>0.004980434009249377</v>
      </c>
    </row>
    <row r="517" spans="1:6" ht="30" customHeight="1">
      <c r="A517" s="154"/>
      <c r="B517" s="88" t="s">
        <v>79</v>
      </c>
      <c r="C517" s="94">
        <v>6</v>
      </c>
      <c r="D517" s="95">
        <f>C517/C566</f>
        <v>0.015113350125944584</v>
      </c>
      <c r="E517" s="34">
        <v>51</v>
      </c>
      <c r="F517" s="96">
        <f>E517/E566</f>
        <v>0.01814300960512273</v>
      </c>
    </row>
    <row r="518" spans="1:6" ht="15" customHeight="1">
      <c r="A518" s="154"/>
      <c r="B518" s="88" t="s">
        <v>80</v>
      </c>
      <c r="C518" s="94">
        <v>24</v>
      </c>
      <c r="D518" s="95">
        <f>C518/C566</f>
        <v>0.060453400503778336</v>
      </c>
      <c r="E518" s="34">
        <v>246</v>
      </c>
      <c r="F518" s="96">
        <f>E518/E566</f>
        <v>0.08751334044823907</v>
      </c>
    </row>
    <row r="519" spans="1:6" ht="15" customHeight="1">
      <c r="A519" s="154"/>
      <c r="B519" s="88" t="s">
        <v>81</v>
      </c>
      <c r="C519" s="94">
        <v>1</v>
      </c>
      <c r="D519" s="95">
        <f>C519/C566</f>
        <v>0.0025188916876574307</v>
      </c>
      <c r="E519" s="34">
        <v>29</v>
      </c>
      <c r="F519" s="96">
        <f>E519/E566</f>
        <v>0.01031661330487371</v>
      </c>
    </row>
    <row r="520" spans="1:6" ht="15" customHeight="1">
      <c r="A520" s="155"/>
      <c r="B520" s="89" t="s">
        <v>46</v>
      </c>
      <c r="C520" s="103">
        <v>11</v>
      </c>
      <c r="D520" s="99">
        <f>C520/C566</f>
        <v>0.027707808564231738</v>
      </c>
      <c r="E520" s="104">
        <v>89</v>
      </c>
      <c r="F520" s="100">
        <f>E520/E566</f>
        <v>0.03166133048737104</v>
      </c>
    </row>
    <row r="521" spans="1:6" ht="15" customHeight="1">
      <c r="A521" s="153" t="s">
        <v>210</v>
      </c>
      <c r="B521" s="87" t="s">
        <v>82</v>
      </c>
      <c r="C521" s="115">
        <v>1</v>
      </c>
      <c r="D521" s="116">
        <f>C521/C566</f>
        <v>0.0025188916876574307</v>
      </c>
      <c r="E521" s="117">
        <v>22</v>
      </c>
      <c r="F521" s="118">
        <f>E521/E566</f>
        <v>0.007826396300249021</v>
      </c>
    </row>
    <row r="522" spans="1:6" ht="15" customHeight="1">
      <c r="A522" s="154"/>
      <c r="B522" s="88" t="s">
        <v>83</v>
      </c>
      <c r="C522" s="94">
        <v>2</v>
      </c>
      <c r="D522" s="95">
        <f>C522/C566</f>
        <v>0.005037783375314861</v>
      </c>
      <c r="E522" s="34">
        <v>34</v>
      </c>
      <c r="F522" s="96">
        <f>E522/E566</f>
        <v>0.012095339736748489</v>
      </c>
    </row>
    <row r="523" spans="1:6" ht="15" customHeight="1">
      <c r="A523" s="154"/>
      <c r="B523" s="88" t="s">
        <v>84</v>
      </c>
      <c r="C523" s="94">
        <v>2</v>
      </c>
      <c r="D523" s="95">
        <f>C523/C566</f>
        <v>0.005037783375314861</v>
      </c>
      <c r="E523" s="34">
        <v>15</v>
      </c>
      <c r="F523" s="96">
        <f>E523/E566</f>
        <v>0.005336179295624333</v>
      </c>
    </row>
    <row r="524" spans="1:6" ht="15" customHeight="1">
      <c r="A524" s="154"/>
      <c r="B524" s="88" t="s">
        <v>85</v>
      </c>
      <c r="C524" s="94">
        <v>8</v>
      </c>
      <c r="D524" s="95">
        <f>C524/C566</f>
        <v>0.020151133501259445</v>
      </c>
      <c r="E524" s="34">
        <v>38</v>
      </c>
      <c r="F524" s="96">
        <f>E524/E566</f>
        <v>0.01351832088224831</v>
      </c>
    </row>
    <row r="525" spans="1:6" ht="15" customHeight="1">
      <c r="A525" s="154"/>
      <c r="B525" s="88" t="s">
        <v>86</v>
      </c>
      <c r="C525" s="94">
        <v>0</v>
      </c>
      <c r="D525" s="95">
        <f>C525/C566</f>
        <v>0</v>
      </c>
      <c r="E525" s="34">
        <v>3</v>
      </c>
      <c r="F525" s="96">
        <f>E525/E566</f>
        <v>0.0010672358591248667</v>
      </c>
    </row>
    <row r="526" spans="1:6" ht="15" customHeight="1">
      <c r="A526" s="154"/>
      <c r="B526" s="88" t="s">
        <v>87</v>
      </c>
      <c r="C526" s="94">
        <v>17</v>
      </c>
      <c r="D526" s="95">
        <f>C526/C566</f>
        <v>0.042821158690176324</v>
      </c>
      <c r="E526" s="34">
        <v>125</v>
      </c>
      <c r="F526" s="96">
        <f>E526/E566</f>
        <v>0.04446816079686944</v>
      </c>
    </row>
    <row r="527" spans="1:6" ht="15" customHeight="1">
      <c r="A527" s="154"/>
      <c r="B527" s="88" t="s">
        <v>88</v>
      </c>
      <c r="C527" s="94">
        <v>1</v>
      </c>
      <c r="D527" s="95">
        <f>C527/C566</f>
        <v>0.0025188916876574307</v>
      </c>
      <c r="E527" s="34">
        <v>2</v>
      </c>
      <c r="F527" s="96">
        <f>E527/E566</f>
        <v>0.000711490572749911</v>
      </c>
    </row>
    <row r="528" spans="1:6" ht="15" customHeight="1">
      <c r="A528" s="154"/>
      <c r="B528" s="88" t="s">
        <v>89</v>
      </c>
      <c r="C528" s="94">
        <v>8</v>
      </c>
      <c r="D528" s="95">
        <f>C528/C566</f>
        <v>0.020151133501259445</v>
      </c>
      <c r="E528" s="34">
        <v>30</v>
      </c>
      <c r="F528" s="96">
        <f>E528/E566</f>
        <v>0.010672358591248666</v>
      </c>
    </row>
    <row r="529" spans="1:6" ht="15" customHeight="1">
      <c r="A529" s="154"/>
      <c r="B529" s="88" t="s">
        <v>209</v>
      </c>
      <c r="C529" s="94">
        <v>4</v>
      </c>
      <c r="D529" s="95">
        <f>C529/C566</f>
        <v>0.010075566750629723</v>
      </c>
      <c r="E529" s="34">
        <v>25</v>
      </c>
      <c r="F529" s="96">
        <f>E529/E566</f>
        <v>0.008893632159373888</v>
      </c>
    </row>
    <row r="530" spans="1:6" ht="15" customHeight="1">
      <c r="A530" s="155"/>
      <c r="B530" s="89" t="s">
        <v>46</v>
      </c>
      <c r="C530" s="103">
        <v>1</v>
      </c>
      <c r="D530" s="99">
        <f>C530/C566</f>
        <v>0.0025188916876574307</v>
      </c>
      <c r="E530" s="104">
        <v>13</v>
      </c>
      <c r="F530" s="100">
        <f>E530/E566</f>
        <v>0.004624688722874422</v>
      </c>
    </row>
    <row r="531" spans="1:6" ht="15" customHeight="1">
      <c r="A531" s="153" t="s">
        <v>211</v>
      </c>
      <c r="B531" s="87" t="s">
        <v>90</v>
      </c>
      <c r="C531" s="115">
        <v>1</v>
      </c>
      <c r="D531" s="116">
        <f>C531/C566</f>
        <v>0.0025188916876574307</v>
      </c>
      <c r="E531" s="117">
        <v>26</v>
      </c>
      <c r="F531" s="118">
        <f>E531/E566</f>
        <v>0.009249377445748844</v>
      </c>
    </row>
    <row r="532" spans="1:6" ht="15" customHeight="1">
      <c r="A532" s="154"/>
      <c r="B532" s="88" t="s">
        <v>91</v>
      </c>
      <c r="C532" s="94">
        <v>2</v>
      </c>
      <c r="D532" s="95">
        <f>C532/C566</f>
        <v>0.005037783375314861</v>
      </c>
      <c r="E532" s="34">
        <v>11</v>
      </c>
      <c r="F532" s="96">
        <f>E532/E566</f>
        <v>0.003913198150124511</v>
      </c>
    </row>
    <row r="533" spans="1:6" ht="15" customHeight="1">
      <c r="A533" s="154"/>
      <c r="B533" s="88" t="s">
        <v>92</v>
      </c>
      <c r="C533" s="94">
        <v>5</v>
      </c>
      <c r="D533" s="95">
        <f>C533/C566</f>
        <v>0.012594458438287154</v>
      </c>
      <c r="E533" s="34">
        <v>31</v>
      </c>
      <c r="F533" s="96">
        <f>E533/E566</f>
        <v>0.011028103877623622</v>
      </c>
    </row>
    <row r="534" spans="1:6" ht="15" customHeight="1">
      <c r="A534" s="154"/>
      <c r="B534" s="88" t="s">
        <v>93</v>
      </c>
      <c r="C534" s="94">
        <v>1</v>
      </c>
      <c r="D534" s="95">
        <f>C534/C566</f>
        <v>0.0025188916876574307</v>
      </c>
      <c r="E534" s="34">
        <v>27</v>
      </c>
      <c r="F534" s="96">
        <f>E534/E566</f>
        <v>0.0096051227321238</v>
      </c>
    </row>
    <row r="535" spans="1:6" ht="15" customHeight="1">
      <c r="A535" s="154"/>
      <c r="B535" s="88" t="s">
        <v>94</v>
      </c>
      <c r="C535" s="94">
        <v>20</v>
      </c>
      <c r="D535" s="95">
        <f>C535/C566</f>
        <v>0.05037783375314862</v>
      </c>
      <c r="E535" s="34">
        <v>143</v>
      </c>
      <c r="F535" s="96">
        <f>E535/E566</f>
        <v>0.05087157595161864</v>
      </c>
    </row>
    <row r="536" spans="1:6" ht="15" customHeight="1">
      <c r="A536" s="154"/>
      <c r="B536" s="88" t="s">
        <v>95</v>
      </c>
      <c r="C536" s="94">
        <v>0</v>
      </c>
      <c r="D536" s="95">
        <f>C536/C566</f>
        <v>0</v>
      </c>
      <c r="E536" s="34">
        <v>20</v>
      </c>
      <c r="F536" s="96">
        <f>E536/E566</f>
        <v>0.007114905727499111</v>
      </c>
    </row>
    <row r="537" spans="1:6" ht="15" customHeight="1">
      <c r="A537" s="154"/>
      <c r="B537" s="88" t="s">
        <v>96</v>
      </c>
      <c r="C537" s="94">
        <v>4</v>
      </c>
      <c r="D537" s="95">
        <f>C537/C566</f>
        <v>0.010075566750629723</v>
      </c>
      <c r="E537" s="34">
        <v>10</v>
      </c>
      <c r="F537" s="96">
        <f>E537/E566</f>
        <v>0.0035574528637495554</v>
      </c>
    </row>
    <row r="538" spans="1:6" ht="15" customHeight="1">
      <c r="A538" s="154"/>
      <c r="B538" s="88" t="s">
        <v>97</v>
      </c>
      <c r="C538" s="94">
        <v>3</v>
      </c>
      <c r="D538" s="95">
        <f>C538/C566</f>
        <v>0.007556675062972292</v>
      </c>
      <c r="E538" s="34">
        <v>68</v>
      </c>
      <c r="F538" s="96">
        <f>E538/E566</f>
        <v>0.024190679473496977</v>
      </c>
    </row>
    <row r="539" spans="1:6" ht="15" customHeight="1">
      <c r="A539" s="154"/>
      <c r="B539" s="88" t="s">
        <v>98</v>
      </c>
      <c r="C539" s="94">
        <v>3</v>
      </c>
      <c r="D539" s="95">
        <f>C539/C566</f>
        <v>0.007556675062972292</v>
      </c>
      <c r="E539" s="34">
        <v>20</v>
      </c>
      <c r="F539" s="96">
        <f>E539/E566</f>
        <v>0.007114905727499111</v>
      </c>
    </row>
    <row r="540" spans="1:6" ht="15" customHeight="1">
      <c r="A540" s="154"/>
      <c r="B540" s="88" t="s">
        <v>99</v>
      </c>
      <c r="C540" s="94">
        <v>0</v>
      </c>
      <c r="D540" s="95">
        <f>C540/C566</f>
        <v>0</v>
      </c>
      <c r="E540" s="34">
        <v>5</v>
      </c>
      <c r="F540" s="96">
        <f>E540/E566</f>
        <v>0.0017787264318747777</v>
      </c>
    </row>
    <row r="541" spans="1:6" ht="15" customHeight="1">
      <c r="A541" s="154"/>
      <c r="B541" s="88" t="s">
        <v>100</v>
      </c>
      <c r="C541" s="94">
        <v>0</v>
      </c>
      <c r="D541" s="95">
        <f>C541/C566</f>
        <v>0</v>
      </c>
      <c r="E541" s="34">
        <v>5</v>
      </c>
      <c r="F541" s="96">
        <f>E541/E566</f>
        <v>0.0017787264318747777</v>
      </c>
    </row>
    <row r="542" spans="1:6" ht="15" customHeight="1">
      <c r="A542" s="154"/>
      <c r="B542" s="88" t="s">
        <v>101</v>
      </c>
      <c r="C542" s="94">
        <v>2</v>
      </c>
      <c r="D542" s="95">
        <f>C542/C566</f>
        <v>0.005037783375314861</v>
      </c>
      <c r="E542" s="34">
        <v>34</v>
      </c>
      <c r="F542" s="96">
        <f>E542/E566</f>
        <v>0.012095339736748489</v>
      </c>
    </row>
    <row r="543" spans="1:6" ht="15" customHeight="1">
      <c r="A543" s="155"/>
      <c r="B543" s="89" t="s">
        <v>46</v>
      </c>
      <c r="C543" s="103">
        <v>1</v>
      </c>
      <c r="D543" s="99">
        <f>C543/C566</f>
        <v>0.0025188916876574307</v>
      </c>
      <c r="E543" s="104">
        <v>51</v>
      </c>
      <c r="F543" s="100">
        <f>E543/E566</f>
        <v>0.01814300960512273</v>
      </c>
    </row>
    <row r="544" spans="1:6" ht="15" customHeight="1">
      <c r="A544" s="153" t="s">
        <v>212</v>
      </c>
      <c r="B544" s="87" t="s">
        <v>102</v>
      </c>
      <c r="C544" s="115">
        <v>0</v>
      </c>
      <c r="D544" s="116">
        <f>C544/C566</f>
        <v>0</v>
      </c>
      <c r="E544" s="117">
        <v>4</v>
      </c>
      <c r="F544" s="118">
        <f>E544/E566</f>
        <v>0.001422981145499822</v>
      </c>
    </row>
    <row r="545" spans="1:6" ht="15" customHeight="1">
      <c r="A545" s="154"/>
      <c r="B545" s="88" t="s">
        <v>103</v>
      </c>
      <c r="C545" s="94">
        <v>7</v>
      </c>
      <c r="D545" s="95">
        <f>C545/C566</f>
        <v>0.017632241813602016</v>
      </c>
      <c r="E545" s="34">
        <v>16</v>
      </c>
      <c r="F545" s="96">
        <f>E545/E566</f>
        <v>0.005691924581999288</v>
      </c>
    </row>
    <row r="546" spans="1:6" ht="15" customHeight="1">
      <c r="A546" s="154"/>
      <c r="B546" s="88" t="s">
        <v>104</v>
      </c>
      <c r="C546" s="94">
        <v>10</v>
      </c>
      <c r="D546" s="95">
        <f>C546/C566</f>
        <v>0.02518891687657431</v>
      </c>
      <c r="E546" s="34">
        <v>48</v>
      </c>
      <c r="F546" s="96">
        <f>E546/E566</f>
        <v>0.017075773745997867</v>
      </c>
    </row>
    <row r="547" spans="1:6" ht="15" customHeight="1">
      <c r="A547" s="155"/>
      <c r="B547" s="89" t="s">
        <v>46</v>
      </c>
      <c r="C547" s="103">
        <v>1</v>
      </c>
      <c r="D547" s="99">
        <f>C547/C566</f>
        <v>0.0025188916876574307</v>
      </c>
      <c r="E547" s="104">
        <v>11</v>
      </c>
      <c r="F547" s="100">
        <f>E547/E566</f>
        <v>0.003913198150124511</v>
      </c>
    </row>
    <row r="548" spans="1:6" ht="15" customHeight="1">
      <c r="A548" s="154" t="s">
        <v>213</v>
      </c>
      <c r="B548" s="87" t="s">
        <v>105</v>
      </c>
      <c r="C548" s="115">
        <v>3</v>
      </c>
      <c r="D548" s="116">
        <f>C548/C566</f>
        <v>0.007556675062972292</v>
      </c>
      <c r="E548" s="117">
        <v>12</v>
      </c>
      <c r="F548" s="118">
        <f>E548/E566</f>
        <v>0.004268943436499467</v>
      </c>
    </row>
    <row r="549" spans="1:6" ht="15" customHeight="1">
      <c r="A549" s="154"/>
      <c r="B549" s="88" t="s">
        <v>106</v>
      </c>
      <c r="C549" s="94">
        <v>1</v>
      </c>
      <c r="D549" s="95">
        <f>C549/C566</f>
        <v>0.0025188916876574307</v>
      </c>
      <c r="E549" s="34">
        <v>4</v>
      </c>
      <c r="F549" s="96">
        <f>E549/E566</f>
        <v>0.001422981145499822</v>
      </c>
    </row>
    <row r="550" spans="1:6" ht="15" customHeight="1">
      <c r="A550" s="155"/>
      <c r="B550" s="89" t="s">
        <v>46</v>
      </c>
      <c r="C550" s="103">
        <v>0</v>
      </c>
      <c r="D550" s="99">
        <f>C550/C566</f>
        <v>0</v>
      </c>
      <c r="E550" s="104">
        <v>4</v>
      </c>
      <c r="F550" s="100">
        <f>E550/E566</f>
        <v>0.001422981145499822</v>
      </c>
    </row>
    <row r="551" spans="1:6" ht="16.5" customHeight="1">
      <c r="A551" s="163" t="s">
        <v>207</v>
      </c>
      <c r="B551" s="164"/>
      <c r="C551" s="164"/>
      <c r="D551" s="164"/>
      <c r="E551" s="164"/>
      <c r="F551" s="165"/>
    </row>
    <row r="552" spans="1:6" ht="15" customHeight="1">
      <c r="A552" s="153" t="s">
        <v>214</v>
      </c>
      <c r="B552" s="54" t="s">
        <v>107</v>
      </c>
      <c r="C552" s="105">
        <v>3</v>
      </c>
      <c r="D552" s="106">
        <f>C552/C566</f>
        <v>0.007556675062972292</v>
      </c>
      <c r="E552" s="55">
        <v>23</v>
      </c>
      <c r="F552" s="107">
        <f>E552/E566</f>
        <v>0.008182141586623977</v>
      </c>
    </row>
    <row r="553" spans="1:6" ht="15" customHeight="1">
      <c r="A553" s="154"/>
      <c r="B553" s="52" t="s">
        <v>108</v>
      </c>
      <c r="C553" s="94">
        <v>5</v>
      </c>
      <c r="D553" s="95">
        <f>C553/C566</f>
        <v>0.012594458438287154</v>
      </c>
      <c r="E553" s="34">
        <v>73</v>
      </c>
      <c r="F553" s="96">
        <f>E553/E566</f>
        <v>0.025969405905371754</v>
      </c>
    </row>
    <row r="554" spans="1:6" ht="15" customHeight="1">
      <c r="A554" s="154"/>
      <c r="B554" s="52" t="s">
        <v>109</v>
      </c>
      <c r="C554" s="94">
        <v>2</v>
      </c>
      <c r="D554" s="95">
        <f>C554/C566</f>
        <v>0.005037783375314861</v>
      </c>
      <c r="E554" s="34">
        <v>5</v>
      </c>
      <c r="F554" s="96">
        <f>E554/E566</f>
        <v>0.0017787264318747777</v>
      </c>
    </row>
    <row r="555" spans="1:6" ht="15" customHeight="1">
      <c r="A555" s="154"/>
      <c r="B555" s="52" t="s">
        <v>110</v>
      </c>
      <c r="C555" s="94">
        <v>0</v>
      </c>
      <c r="D555" s="95">
        <f>C555/C566</f>
        <v>0</v>
      </c>
      <c r="E555" s="34">
        <v>13</v>
      </c>
      <c r="F555" s="96">
        <f>E555/E566</f>
        <v>0.004624688722874422</v>
      </c>
    </row>
    <row r="556" spans="1:6" ht="15" customHeight="1">
      <c r="A556" s="154"/>
      <c r="B556" s="52" t="s">
        <v>111</v>
      </c>
      <c r="C556" s="94">
        <v>7</v>
      </c>
      <c r="D556" s="95">
        <f>C556/C566</f>
        <v>0.017632241813602016</v>
      </c>
      <c r="E556" s="34">
        <v>145</v>
      </c>
      <c r="F556" s="96">
        <f>E556/E566</f>
        <v>0.05158306652436855</v>
      </c>
    </row>
    <row r="557" spans="1:6" ht="15" customHeight="1">
      <c r="A557" s="155"/>
      <c r="B557" s="83" t="s">
        <v>46</v>
      </c>
      <c r="C557" s="103">
        <v>3</v>
      </c>
      <c r="D557" s="99">
        <f>C557/C566</f>
        <v>0.007556675062972292</v>
      </c>
      <c r="E557" s="104">
        <v>26</v>
      </c>
      <c r="F557" s="100">
        <f>E557/E566</f>
        <v>0.009249377445748844</v>
      </c>
    </row>
    <row r="558" spans="1:6" ht="15" customHeight="1">
      <c r="A558" s="153" t="s">
        <v>215</v>
      </c>
      <c r="B558" s="87" t="s">
        <v>112</v>
      </c>
      <c r="C558" s="115">
        <v>0</v>
      </c>
      <c r="D558" s="116">
        <f>C558/C566</f>
        <v>0</v>
      </c>
      <c r="E558" s="117">
        <v>2</v>
      </c>
      <c r="F558" s="118">
        <f>E558/E566</f>
        <v>0.000711490572749911</v>
      </c>
    </row>
    <row r="559" spans="1:6" ht="15" customHeight="1">
      <c r="A559" s="154"/>
      <c r="B559" s="52" t="s">
        <v>113</v>
      </c>
      <c r="C559" s="94">
        <v>1</v>
      </c>
      <c r="D559" s="95">
        <f>C559/C566</f>
        <v>0.0025188916876574307</v>
      </c>
      <c r="E559" s="34">
        <v>1</v>
      </c>
      <c r="F559" s="96">
        <f>E559/E566</f>
        <v>0.0003557452863749555</v>
      </c>
    </row>
    <row r="560" spans="1:6" ht="15" customHeight="1">
      <c r="A560" s="154"/>
      <c r="B560" s="52" t="s">
        <v>114</v>
      </c>
      <c r="C560" s="94">
        <v>0</v>
      </c>
      <c r="D560" s="95">
        <f>C560/C566</f>
        <v>0</v>
      </c>
      <c r="E560" s="34">
        <v>0</v>
      </c>
      <c r="F560" s="96">
        <f>E560/E566</f>
        <v>0</v>
      </c>
    </row>
    <row r="561" spans="1:6" ht="15" customHeight="1">
      <c r="A561" s="154"/>
      <c r="B561" s="52" t="s">
        <v>115</v>
      </c>
      <c r="C561" s="94">
        <v>1</v>
      </c>
      <c r="D561" s="95">
        <f>C561/C566</f>
        <v>0.0025188916876574307</v>
      </c>
      <c r="E561" s="34">
        <v>8</v>
      </c>
      <c r="F561" s="96">
        <f>E561/E566</f>
        <v>0.002845962290999644</v>
      </c>
    </row>
    <row r="562" spans="1:6" ht="15" customHeight="1">
      <c r="A562" s="154"/>
      <c r="B562" s="52" t="s">
        <v>116</v>
      </c>
      <c r="C562" s="94">
        <v>2</v>
      </c>
      <c r="D562" s="95">
        <f>C562/C566</f>
        <v>0.005037783375314861</v>
      </c>
      <c r="E562" s="34">
        <v>3</v>
      </c>
      <c r="F562" s="96">
        <f>E562/E566</f>
        <v>0.0010672358591248667</v>
      </c>
    </row>
    <row r="563" spans="1:6" ht="15" customHeight="1">
      <c r="A563" s="155"/>
      <c r="B563" s="83" t="s">
        <v>46</v>
      </c>
      <c r="C563" s="103">
        <v>0</v>
      </c>
      <c r="D563" s="99">
        <f>C563/C566</f>
        <v>0</v>
      </c>
      <c r="E563" s="104">
        <v>1</v>
      </c>
      <c r="F563" s="100">
        <f>E563/E566</f>
        <v>0.0003557452863749555</v>
      </c>
    </row>
    <row r="564" spans="1:6" ht="15" customHeight="1">
      <c r="A564" s="175" t="s">
        <v>303</v>
      </c>
      <c r="B564" s="176"/>
      <c r="C564" s="115">
        <v>36</v>
      </c>
      <c r="D564" s="116">
        <f>C564/C566</f>
        <v>0.0906801007556675</v>
      </c>
      <c r="E564" s="117">
        <v>255</v>
      </c>
      <c r="F564" s="118">
        <f>E564/E566</f>
        <v>0.09071504802561366</v>
      </c>
    </row>
    <row r="565" spans="1:6" ht="15" customHeight="1">
      <c r="A565" s="168" t="s">
        <v>350</v>
      </c>
      <c r="B565" s="169"/>
      <c r="C565" s="108">
        <v>19</v>
      </c>
      <c r="D565" s="109">
        <f>C565/C566</f>
        <v>0.04785894206549118</v>
      </c>
      <c r="E565" s="60">
        <v>83</v>
      </c>
      <c r="F565" s="110">
        <f>E565/E566</f>
        <v>0.029526858769121308</v>
      </c>
    </row>
    <row r="566" spans="1:6" ht="15" customHeight="1">
      <c r="A566" s="170" t="s">
        <v>5</v>
      </c>
      <c r="B566" s="171"/>
      <c r="C566" s="103">
        <f>SUM(C479:C509,C511:C550,C552:C565)</f>
        <v>397</v>
      </c>
      <c r="D566" s="99">
        <v>1</v>
      </c>
      <c r="E566" s="104">
        <f>SUM(E479:E509,E511:E550,E552:E565)</f>
        <v>2811</v>
      </c>
      <c r="F566" s="100">
        <v>1</v>
      </c>
    </row>
    <row r="567" spans="1:6" ht="30" customHeight="1">
      <c r="A567" s="163" t="s">
        <v>373</v>
      </c>
      <c r="B567" s="164"/>
      <c r="C567" s="164"/>
      <c r="D567" s="164"/>
      <c r="E567" s="164"/>
      <c r="F567" s="165"/>
    </row>
    <row r="568" spans="1:6" ht="15" customHeight="1">
      <c r="A568" s="153" t="s">
        <v>204</v>
      </c>
      <c r="B568" s="50" t="s">
        <v>47</v>
      </c>
      <c r="C568" s="105">
        <v>6</v>
      </c>
      <c r="D568" s="106">
        <f>C568/C655</f>
        <v>0.020833333333333332</v>
      </c>
      <c r="E568" s="55">
        <v>0</v>
      </c>
      <c r="F568" s="107">
        <f>E568/E655</f>
        <v>0</v>
      </c>
    </row>
    <row r="569" spans="1:6" ht="15" customHeight="1">
      <c r="A569" s="154"/>
      <c r="B569" s="51" t="s">
        <v>48</v>
      </c>
      <c r="C569" s="94">
        <v>3</v>
      </c>
      <c r="D569" s="95">
        <f>C569/C655</f>
        <v>0.010416666666666666</v>
      </c>
      <c r="E569" s="34">
        <v>11</v>
      </c>
      <c r="F569" s="96">
        <f>E569/E655</f>
        <v>0.006060606060606061</v>
      </c>
    </row>
    <row r="570" spans="1:6" ht="15" customHeight="1">
      <c r="A570" s="154"/>
      <c r="B570" s="51" t="s">
        <v>349</v>
      </c>
      <c r="C570" s="94">
        <v>0</v>
      </c>
      <c r="D570" s="95">
        <f>C570/C655</f>
        <v>0</v>
      </c>
      <c r="E570" s="34">
        <v>16</v>
      </c>
      <c r="F570" s="96">
        <f>E570/E655</f>
        <v>0.008815426997245178</v>
      </c>
    </row>
    <row r="571" spans="1:6" ht="15" customHeight="1">
      <c r="A571" s="154"/>
      <c r="B571" s="52" t="s">
        <v>49</v>
      </c>
      <c r="C571" s="94">
        <v>3</v>
      </c>
      <c r="D571" s="95">
        <f>C571/C655</f>
        <v>0.010416666666666666</v>
      </c>
      <c r="E571" s="34">
        <v>13</v>
      </c>
      <c r="F571" s="96">
        <f>E571/E655</f>
        <v>0.007162534435261708</v>
      </c>
    </row>
    <row r="572" spans="1:6" ht="15" customHeight="1">
      <c r="A572" s="154"/>
      <c r="B572" s="52" t="s">
        <v>50</v>
      </c>
      <c r="C572" s="94">
        <v>0</v>
      </c>
      <c r="D572" s="95">
        <f>C572/C655</f>
        <v>0</v>
      </c>
      <c r="E572" s="34">
        <v>7</v>
      </c>
      <c r="F572" s="96">
        <f>E572/E655</f>
        <v>0.003856749311294766</v>
      </c>
    </row>
    <row r="573" spans="1:6" ht="15" customHeight="1">
      <c r="A573" s="154"/>
      <c r="B573" s="52" t="s">
        <v>51</v>
      </c>
      <c r="C573" s="94">
        <v>3</v>
      </c>
      <c r="D573" s="95">
        <f>C573/C655</f>
        <v>0.010416666666666666</v>
      </c>
      <c r="E573" s="34">
        <v>1</v>
      </c>
      <c r="F573" s="96">
        <f>E573/E655</f>
        <v>0.0005509641873278236</v>
      </c>
    </row>
    <row r="574" spans="1:6" ht="15" customHeight="1">
      <c r="A574" s="154"/>
      <c r="B574" s="52" t="s">
        <v>52</v>
      </c>
      <c r="C574" s="94">
        <v>1</v>
      </c>
      <c r="D574" s="95">
        <f>C574/C655</f>
        <v>0.003472222222222222</v>
      </c>
      <c r="E574" s="34">
        <v>2</v>
      </c>
      <c r="F574" s="96">
        <f>E574/E655</f>
        <v>0.0011019283746556473</v>
      </c>
    </row>
    <row r="575" spans="1:6" ht="15" customHeight="1">
      <c r="A575" s="154"/>
      <c r="B575" s="52" t="s">
        <v>53</v>
      </c>
      <c r="C575" s="94">
        <v>3</v>
      </c>
      <c r="D575" s="95">
        <f>C575/C655</f>
        <v>0.010416666666666666</v>
      </c>
      <c r="E575" s="34">
        <v>21</v>
      </c>
      <c r="F575" s="96">
        <f>E575/E655</f>
        <v>0.011570247933884297</v>
      </c>
    </row>
    <row r="576" spans="1:6" ht="15" customHeight="1">
      <c r="A576" s="154"/>
      <c r="B576" s="52" t="s">
        <v>54</v>
      </c>
      <c r="C576" s="94">
        <v>1</v>
      </c>
      <c r="D576" s="95">
        <f>C576/C655</f>
        <v>0.003472222222222222</v>
      </c>
      <c r="E576" s="34">
        <v>2</v>
      </c>
      <c r="F576" s="96">
        <f>E576/E655</f>
        <v>0.0011019283746556473</v>
      </c>
    </row>
    <row r="577" spans="1:6" ht="15" customHeight="1">
      <c r="A577" s="155"/>
      <c r="B577" s="83" t="s">
        <v>46</v>
      </c>
      <c r="C577" s="103">
        <v>6</v>
      </c>
      <c r="D577" s="99">
        <f>C577/C655</f>
        <v>0.020833333333333332</v>
      </c>
      <c r="E577" s="104">
        <v>41</v>
      </c>
      <c r="F577" s="100">
        <f>E577/E655</f>
        <v>0.022589531680440773</v>
      </c>
    </row>
    <row r="578" spans="1:6" ht="15" customHeight="1">
      <c r="A578" s="153" t="s">
        <v>205</v>
      </c>
      <c r="B578" s="87" t="s">
        <v>55</v>
      </c>
      <c r="C578" s="115">
        <v>1</v>
      </c>
      <c r="D578" s="116">
        <f>C578/C655</f>
        <v>0.003472222222222222</v>
      </c>
      <c r="E578" s="117">
        <v>4</v>
      </c>
      <c r="F578" s="118">
        <f>E578/E655</f>
        <v>0.0022038567493112946</v>
      </c>
    </row>
    <row r="579" spans="1:6" ht="15" customHeight="1">
      <c r="A579" s="154"/>
      <c r="B579" s="52" t="s">
        <v>56</v>
      </c>
      <c r="C579" s="94">
        <v>4</v>
      </c>
      <c r="D579" s="95">
        <f>C579/C655</f>
        <v>0.013888888888888888</v>
      </c>
      <c r="E579" s="34">
        <v>16</v>
      </c>
      <c r="F579" s="96">
        <f>E579/E655</f>
        <v>0.008815426997245178</v>
      </c>
    </row>
    <row r="580" spans="1:6" ht="15" customHeight="1">
      <c r="A580" s="154"/>
      <c r="B580" s="52" t="s">
        <v>57</v>
      </c>
      <c r="C580" s="94">
        <v>1</v>
      </c>
      <c r="D580" s="95">
        <f>C580/C655</f>
        <v>0.003472222222222222</v>
      </c>
      <c r="E580" s="34">
        <v>7</v>
      </c>
      <c r="F580" s="96">
        <f>E580/E655</f>
        <v>0.003856749311294766</v>
      </c>
    </row>
    <row r="581" spans="1:6" ht="15" customHeight="1">
      <c r="A581" s="154"/>
      <c r="B581" s="52" t="s">
        <v>58</v>
      </c>
      <c r="C581" s="94">
        <v>8</v>
      </c>
      <c r="D581" s="95">
        <f>C581/C655</f>
        <v>0.027777777777777776</v>
      </c>
      <c r="E581" s="34">
        <v>12</v>
      </c>
      <c r="F581" s="96">
        <f>E581/E655</f>
        <v>0.006611570247933884</v>
      </c>
    </row>
    <row r="582" spans="1:6" ht="15" customHeight="1">
      <c r="A582" s="154"/>
      <c r="B582" s="52" t="s">
        <v>59</v>
      </c>
      <c r="C582" s="94">
        <v>24</v>
      </c>
      <c r="D582" s="95">
        <f>C582/C655</f>
        <v>0.08333333333333333</v>
      </c>
      <c r="E582" s="34">
        <v>49</v>
      </c>
      <c r="F582" s="96">
        <f>E582/E655</f>
        <v>0.02699724517906336</v>
      </c>
    </row>
    <row r="583" spans="1:6" ht="15" customHeight="1">
      <c r="A583" s="154"/>
      <c r="B583" s="52" t="s">
        <v>60</v>
      </c>
      <c r="C583" s="94">
        <v>1</v>
      </c>
      <c r="D583" s="95">
        <f>C583/C655</f>
        <v>0.003472222222222222</v>
      </c>
      <c r="E583" s="34">
        <v>9</v>
      </c>
      <c r="F583" s="96">
        <f>E583/E655</f>
        <v>0.0049586776859504135</v>
      </c>
    </row>
    <row r="584" spans="1:6" ht="15" customHeight="1">
      <c r="A584" s="154"/>
      <c r="B584" s="52" t="s">
        <v>61</v>
      </c>
      <c r="C584" s="94">
        <v>6</v>
      </c>
      <c r="D584" s="95">
        <f>C584/C655</f>
        <v>0.020833333333333332</v>
      </c>
      <c r="E584" s="34">
        <v>7</v>
      </c>
      <c r="F584" s="96">
        <f>E584/E655</f>
        <v>0.003856749311294766</v>
      </c>
    </row>
    <row r="585" spans="1:6" ht="15" customHeight="1">
      <c r="A585" s="155"/>
      <c r="B585" s="83" t="s">
        <v>46</v>
      </c>
      <c r="C585" s="103">
        <v>7</v>
      </c>
      <c r="D585" s="99">
        <f>C585/C655</f>
        <v>0.024305555555555556</v>
      </c>
      <c r="E585" s="104">
        <v>26</v>
      </c>
      <c r="F585" s="100">
        <f>E585/E655</f>
        <v>0.014325068870523415</v>
      </c>
    </row>
    <row r="586" spans="1:6" ht="15" customHeight="1">
      <c r="A586" s="154" t="s">
        <v>206</v>
      </c>
      <c r="B586" s="87" t="s">
        <v>62</v>
      </c>
      <c r="C586" s="115">
        <v>0</v>
      </c>
      <c r="D586" s="116">
        <f>C586/C655</f>
        <v>0</v>
      </c>
      <c r="E586" s="117">
        <v>1</v>
      </c>
      <c r="F586" s="118">
        <f>E586/E655</f>
        <v>0.0005509641873278236</v>
      </c>
    </row>
    <row r="587" spans="1:6" ht="15" customHeight="1">
      <c r="A587" s="154"/>
      <c r="B587" s="52" t="s">
        <v>63</v>
      </c>
      <c r="C587" s="94">
        <v>0</v>
      </c>
      <c r="D587" s="95">
        <f>C587/C655</f>
        <v>0</v>
      </c>
      <c r="E587" s="34">
        <v>7</v>
      </c>
      <c r="F587" s="96">
        <f>E587/E655</f>
        <v>0.003856749311294766</v>
      </c>
    </row>
    <row r="588" spans="1:6" ht="15" customHeight="1">
      <c r="A588" s="154"/>
      <c r="B588" s="52" t="s">
        <v>64</v>
      </c>
      <c r="C588" s="94">
        <v>4</v>
      </c>
      <c r="D588" s="95">
        <f>C588/C655</f>
        <v>0.013888888888888888</v>
      </c>
      <c r="E588" s="34">
        <v>40</v>
      </c>
      <c r="F588" s="96">
        <f>E588/E655</f>
        <v>0.02203856749311295</v>
      </c>
    </row>
    <row r="589" spans="1:6" ht="15" customHeight="1">
      <c r="A589" s="154"/>
      <c r="B589" s="52" t="s">
        <v>65</v>
      </c>
      <c r="C589" s="94">
        <v>1</v>
      </c>
      <c r="D589" s="95">
        <f>C589/C655</f>
        <v>0.003472222222222222</v>
      </c>
      <c r="E589" s="34">
        <v>3</v>
      </c>
      <c r="F589" s="96">
        <f>E589/E655</f>
        <v>0.001652892561983471</v>
      </c>
    </row>
    <row r="590" spans="1:6" ht="15" customHeight="1">
      <c r="A590" s="154"/>
      <c r="B590" s="52" t="s">
        <v>66</v>
      </c>
      <c r="C590" s="94">
        <v>3</v>
      </c>
      <c r="D590" s="95">
        <f>C590/C655</f>
        <v>0.010416666666666666</v>
      </c>
      <c r="E590" s="34">
        <v>19</v>
      </c>
      <c r="F590" s="96">
        <f>E590/E655</f>
        <v>0.01046831955922865</v>
      </c>
    </row>
    <row r="591" spans="1:6" ht="15" customHeight="1">
      <c r="A591" s="155"/>
      <c r="B591" s="53" t="s">
        <v>46</v>
      </c>
      <c r="C591" s="103">
        <v>2</v>
      </c>
      <c r="D591" s="99">
        <f>C591/C655</f>
        <v>0.006944444444444444</v>
      </c>
      <c r="E591" s="104">
        <v>7</v>
      </c>
      <c r="F591" s="100">
        <f>E591/E655</f>
        <v>0.003856749311294766</v>
      </c>
    </row>
    <row r="592" spans="1:6" ht="30" customHeight="1">
      <c r="A592" s="163" t="s">
        <v>370</v>
      </c>
      <c r="B592" s="164"/>
      <c r="C592" s="164"/>
      <c r="D592" s="164"/>
      <c r="E592" s="164"/>
      <c r="F592" s="165"/>
    </row>
    <row r="593" spans="1:6" ht="15" customHeight="1">
      <c r="A593" s="186" t="s">
        <v>377</v>
      </c>
      <c r="B593" s="54" t="s">
        <v>67</v>
      </c>
      <c r="C593" s="105">
        <v>1</v>
      </c>
      <c r="D593" s="106">
        <f>C593/C655</f>
        <v>0.003472222222222222</v>
      </c>
      <c r="E593" s="55">
        <v>6</v>
      </c>
      <c r="F593" s="107">
        <f>E593/E655</f>
        <v>0.003305785123966942</v>
      </c>
    </row>
    <row r="594" spans="1:6" ht="30" customHeight="1">
      <c r="A594" s="154"/>
      <c r="B594" s="52" t="s">
        <v>68</v>
      </c>
      <c r="C594" s="94">
        <v>0</v>
      </c>
      <c r="D594" s="95">
        <f>C594/C655</f>
        <v>0</v>
      </c>
      <c r="E594" s="34">
        <v>4</v>
      </c>
      <c r="F594" s="96">
        <f>E594/E655</f>
        <v>0.0022038567493112946</v>
      </c>
    </row>
    <row r="595" spans="1:6" ht="15" customHeight="1">
      <c r="A595" s="154"/>
      <c r="B595" s="52" t="s">
        <v>69</v>
      </c>
      <c r="C595" s="94">
        <v>10</v>
      </c>
      <c r="D595" s="95">
        <f>C595/C655</f>
        <v>0.034722222222222224</v>
      </c>
      <c r="E595" s="34">
        <v>66</v>
      </c>
      <c r="F595" s="96">
        <f>E595/E655</f>
        <v>0.03636363636363636</v>
      </c>
    </row>
    <row r="596" spans="1:6" ht="30" customHeight="1">
      <c r="A596" s="154"/>
      <c r="B596" s="52" t="s">
        <v>70</v>
      </c>
      <c r="C596" s="94">
        <v>0</v>
      </c>
      <c r="D596" s="95">
        <f>C596/C655</f>
        <v>0</v>
      </c>
      <c r="E596" s="34">
        <v>20</v>
      </c>
      <c r="F596" s="96">
        <f>E596/E655</f>
        <v>0.011019283746556474</v>
      </c>
    </row>
    <row r="597" spans="1:6" ht="30" customHeight="1">
      <c r="A597" s="154"/>
      <c r="B597" s="52" t="s">
        <v>71</v>
      </c>
      <c r="C597" s="94">
        <v>0</v>
      </c>
      <c r="D597" s="95">
        <f>C597/C655</f>
        <v>0</v>
      </c>
      <c r="E597" s="34">
        <v>20</v>
      </c>
      <c r="F597" s="96">
        <f>E597/E655</f>
        <v>0.011019283746556474</v>
      </c>
    </row>
    <row r="598" spans="1:6" ht="15" customHeight="1">
      <c r="A598" s="154"/>
      <c r="B598" s="52" t="s">
        <v>72</v>
      </c>
      <c r="C598" s="94">
        <v>1</v>
      </c>
      <c r="D598" s="95">
        <f>C598/C655</f>
        <v>0.003472222222222222</v>
      </c>
      <c r="E598" s="34">
        <v>9</v>
      </c>
      <c r="F598" s="96">
        <f>E598/E655</f>
        <v>0.0049586776859504135</v>
      </c>
    </row>
    <row r="599" spans="1:6" ht="15" customHeight="1">
      <c r="A599" s="155"/>
      <c r="B599" s="83" t="s">
        <v>46</v>
      </c>
      <c r="C599" s="103">
        <v>6</v>
      </c>
      <c r="D599" s="99">
        <f>C599/C655</f>
        <v>0.020833333333333332</v>
      </c>
      <c r="E599" s="104">
        <v>27</v>
      </c>
      <c r="F599" s="100">
        <f>E599/E655</f>
        <v>0.01487603305785124</v>
      </c>
    </row>
    <row r="600" spans="1:6" ht="15" customHeight="1">
      <c r="A600" s="153" t="s">
        <v>208</v>
      </c>
      <c r="B600" s="87" t="s">
        <v>73</v>
      </c>
      <c r="C600" s="115">
        <v>1</v>
      </c>
      <c r="D600" s="116">
        <f>C600/C655</f>
        <v>0.003472222222222222</v>
      </c>
      <c r="E600" s="117">
        <v>15</v>
      </c>
      <c r="F600" s="118">
        <f>E600/E655</f>
        <v>0.008264462809917356</v>
      </c>
    </row>
    <row r="601" spans="1:6" ht="15" customHeight="1">
      <c r="A601" s="154"/>
      <c r="B601" s="52" t="s">
        <v>74</v>
      </c>
      <c r="C601" s="94">
        <v>0</v>
      </c>
      <c r="D601" s="95">
        <f>C601/C655</f>
        <v>0</v>
      </c>
      <c r="E601" s="34">
        <v>2</v>
      </c>
      <c r="F601" s="96">
        <f>E601/E655</f>
        <v>0.0011019283746556473</v>
      </c>
    </row>
    <row r="602" spans="1:6" ht="15" customHeight="1">
      <c r="A602" s="154"/>
      <c r="B602" s="52" t="s">
        <v>75</v>
      </c>
      <c r="C602" s="94">
        <v>0</v>
      </c>
      <c r="D602" s="95">
        <f>C602/C655</f>
        <v>0</v>
      </c>
      <c r="E602" s="34">
        <v>1</v>
      </c>
      <c r="F602" s="96">
        <f>E602/E655</f>
        <v>0.0005509641873278236</v>
      </c>
    </row>
    <row r="603" spans="1:6" ht="15" customHeight="1">
      <c r="A603" s="154"/>
      <c r="B603" s="52" t="s">
        <v>76</v>
      </c>
      <c r="C603" s="94">
        <v>2</v>
      </c>
      <c r="D603" s="95">
        <f>C603/C655</f>
        <v>0.006944444444444444</v>
      </c>
      <c r="E603" s="34">
        <v>25</v>
      </c>
      <c r="F603" s="96">
        <f>E603/E655</f>
        <v>0.013774104683195593</v>
      </c>
    </row>
    <row r="604" spans="1:6" ht="15" customHeight="1">
      <c r="A604" s="154"/>
      <c r="B604" s="52" t="s">
        <v>77</v>
      </c>
      <c r="C604" s="94">
        <v>0</v>
      </c>
      <c r="D604" s="95">
        <f>C604/C655</f>
        <v>0</v>
      </c>
      <c r="E604" s="34">
        <v>3</v>
      </c>
      <c r="F604" s="96">
        <f>E604/E655</f>
        <v>0.001652892561983471</v>
      </c>
    </row>
    <row r="605" spans="1:6" ht="15" customHeight="1">
      <c r="A605" s="154"/>
      <c r="B605" s="52" t="s">
        <v>78</v>
      </c>
      <c r="C605" s="94">
        <v>0</v>
      </c>
      <c r="D605" s="95">
        <f>C605/C655</f>
        <v>0</v>
      </c>
      <c r="E605" s="34">
        <v>1</v>
      </c>
      <c r="F605" s="96">
        <f>E605/E655</f>
        <v>0.0005509641873278236</v>
      </c>
    </row>
    <row r="606" spans="1:6" ht="30" customHeight="1">
      <c r="A606" s="154"/>
      <c r="B606" s="52" t="s">
        <v>79</v>
      </c>
      <c r="C606" s="94">
        <v>2</v>
      </c>
      <c r="D606" s="95">
        <f>C606/C655</f>
        <v>0.006944444444444444</v>
      </c>
      <c r="E606" s="34">
        <v>11</v>
      </c>
      <c r="F606" s="96">
        <f>E606/E655</f>
        <v>0.006060606060606061</v>
      </c>
    </row>
    <row r="607" spans="1:6" ht="15" customHeight="1">
      <c r="A607" s="154"/>
      <c r="B607" s="52" t="s">
        <v>80</v>
      </c>
      <c r="C607" s="94">
        <v>2</v>
      </c>
      <c r="D607" s="95">
        <f>C607/C655</f>
        <v>0.006944444444444444</v>
      </c>
      <c r="E607" s="34">
        <v>7</v>
      </c>
      <c r="F607" s="96">
        <f>E607/E655</f>
        <v>0.003856749311294766</v>
      </c>
    </row>
    <row r="608" spans="1:6" ht="15" customHeight="1">
      <c r="A608" s="154"/>
      <c r="B608" s="52" t="s">
        <v>81</v>
      </c>
      <c r="C608" s="94">
        <v>0</v>
      </c>
      <c r="D608" s="95">
        <f>C608/C655</f>
        <v>0</v>
      </c>
      <c r="E608" s="34">
        <v>2</v>
      </c>
      <c r="F608" s="96">
        <f>E608/E655</f>
        <v>0.0011019283746556473</v>
      </c>
    </row>
    <row r="609" spans="1:6" ht="15" customHeight="1">
      <c r="A609" s="155"/>
      <c r="B609" s="83" t="s">
        <v>46</v>
      </c>
      <c r="C609" s="103">
        <v>6</v>
      </c>
      <c r="D609" s="99">
        <f>C609/C655</f>
        <v>0.020833333333333332</v>
      </c>
      <c r="E609" s="104">
        <v>68</v>
      </c>
      <c r="F609" s="100">
        <f>E609/E655</f>
        <v>0.03746556473829201</v>
      </c>
    </row>
    <row r="610" spans="1:6" ht="15" customHeight="1">
      <c r="A610" s="153" t="s">
        <v>210</v>
      </c>
      <c r="B610" s="87" t="s">
        <v>82</v>
      </c>
      <c r="C610" s="115">
        <v>0</v>
      </c>
      <c r="D610" s="116">
        <f>C610/C655</f>
        <v>0</v>
      </c>
      <c r="E610" s="117">
        <v>3</v>
      </c>
      <c r="F610" s="118">
        <f>E610/E655</f>
        <v>0.001652892561983471</v>
      </c>
    </row>
    <row r="611" spans="1:6" ht="15" customHeight="1">
      <c r="A611" s="154"/>
      <c r="B611" s="52" t="s">
        <v>83</v>
      </c>
      <c r="C611" s="94">
        <v>0</v>
      </c>
      <c r="D611" s="95">
        <f>C611/C655</f>
        <v>0</v>
      </c>
      <c r="E611" s="34">
        <v>0</v>
      </c>
      <c r="F611" s="96">
        <f>E611/E655</f>
        <v>0</v>
      </c>
    </row>
    <row r="612" spans="1:6" ht="15" customHeight="1">
      <c r="A612" s="154"/>
      <c r="B612" s="52" t="s">
        <v>84</v>
      </c>
      <c r="C612" s="94">
        <v>3</v>
      </c>
      <c r="D612" s="95">
        <f>C612/C655</f>
        <v>0.010416666666666666</v>
      </c>
      <c r="E612" s="34">
        <v>18</v>
      </c>
      <c r="F612" s="96">
        <f>E612/E655</f>
        <v>0.009917355371900827</v>
      </c>
    </row>
    <row r="613" spans="1:6" ht="15" customHeight="1">
      <c r="A613" s="154"/>
      <c r="B613" s="52" t="s">
        <v>85</v>
      </c>
      <c r="C613" s="94">
        <v>2</v>
      </c>
      <c r="D613" s="95">
        <f>C613/C655</f>
        <v>0.006944444444444444</v>
      </c>
      <c r="E613" s="34">
        <v>11</v>
      </c>
      <c r="F613" s="96">
        <f>E613/E655</f>
        <v>0.006060606060606061</v>
      </c>
    </row>
    <row r="614" spans="1:6" ht="15" customHeight="1">
      <c r="A614" s="154"/>
      <c r="B614" s="52" t="s">
        <v>86</v>
      </c>
      <c r="C614" s="94">
        <v>0</v>
      </c>
      <c r="D614" s="95">
        <f>C614/C655</f>
        <v>0</v>
      </c>
      <c r="E614" s="34">
        <v>0</v>
      </c>
      <c r="F614" s="96">
        <f>E614/E655</f>
        <v>0</v>
      </c>
    </row>
    <row r="615" spans="1:6" ht="15" customHeight="1">
      <c r="A615" s="154"/>
      <c r="B615" s="52" t="s">
        <v>87</v>
      </c>
      <c r="C615" s="94">
        <v>1</v>
      </c>
      <c r="D615" s="95">
        <f>C615/C655</f>
        <v>0.003472222222222222</v>
      </c>
      <c r="E615" s="34">
        <v>11</v>
      </c>
      <c r="F615" s="96">
        <f>E615/E655</f>
        <v>0.006060606060606061</v>
      </c>
    </row>
    <row r="616" spans="1:6" ht="15" customHeight="1">
      <c r="A616" s="154"/>
      <c r="B616" s="52" t="s">
        <v>88</v>
      </c>
      <c r="C616" s="94">
        <v>3</v>
      </c>
      <c r="D616" s="95">
        <f>C616/C655</f>
        <v>0.010416666666666666</v>
      </c>
      <c r="E616" s="34">
        <v>27</v>
      </c>
      <c r="F616" s="96">
        <f>E616/E655</f>
        <v>0.01487603305785124</v>
      </c>
    </row>
    <row r="617" spans="1:6" ht="15" customHeight="1">
      <c r="A617" s="154"/>
      <c r="B617" s="52" t="s">
        <v>89</v>
      </c>
      <c r="C617" s="94">
        <v>5</v>
      </c>
      <c r="D617" s="95">
        <f>C617/C655</f>
        <v>0.017361111111111112</v>
      </c>
      <c r="E617" s="34">
        <v>15</v>
      </c>
      <c r="F617" s="96">
        <f>E617/E655</f>
        <v>0.008264462809917356</v>
      </c>
    </row>
    <row r="618" spans="1:6" ht="15" customHeight="1">
      <c r="A618" s="154"/>
      <c r="B618" s="52" t="s">
        <v>209</v>
      </c>
      <c r="C618" s="94">
        <v>4</v>
      </c>
      <c r="D618" s="95">
        <f>C618/C655</f>
        <v>0.013888888888888888</v>
      </c>
      <c r="E618" s="34">
        <v>20</v>
      </c>
      <c r="F618" s="96">
        <f>E618/E655</f>
        <v>0.011019283746556474</v>
      </c>
    </row>
    <row r="619" spans="1:6" ht="15" customHeight="1">
      <c r="A619" s="155"/>
      <c r="B619" s="83" t="s">
        <v>46</v>
      </c>
      <c r="C619" s="103">
        <v>1</v>
      </c>
      <c r="D619" s="99">
        <f>C619/C655</f>
        <v>0.003472222222222222</v>
      </c>
      <c r="E619" s="104">
        <v>17</v>
      </c>
      <c r="F619" s="100">
        <f>E619/E655</f>
        <v>0.009366391184573003</v>
      </c>
    </row>
    <row r="620" spans="1:6" ht="15" customHeight="1">
      <c r="A620" s="154" t="s">
        <v>211</v>
      </c>
      <c r="B620" s="87" t="s">
        <v>90</v>
      </c>
      <c r="C620" s="115">
        <v>0</v>
      </c>
      <c r="D620" s="116">
        <f>C620/C655</f>
        <v>0</v>
      </c>
      <c r="E620" s="117">
        <v>23</v>
      </c>
      <c r="F620" s="118">
        <f>E620/E655</f>
        <v>0.012672176308539946</v>
      </c>
    </row>
    <row r="621" spans="1:6" ht="15" customHeight="1">
      <c r="A621" s="154"/>
      <c r="B621" s="52" t="s">
        <v>91</v>
      </c>
      <c r="C621" s="94">
        <v>1</v>
      </c>
      <c r="D621" s="95">
        <f>C621/C655</f>
        <v>0.003472222222222222</v>
      </c>
      <c r="E621" s="34">
        <v>4</v>
      </c>
      <c r="F621" s="96">
        <f>E621/E655</f>
        <v>0.0022038567493112946</v>
      </c>
    </row>
    <row r="622" spans="1:6" ht="15" customHeight="1">
      <c r="A622" s="154"/>
      <c r="B622" s="52" t="s">
        <v>92</v>
      </c>
      <c r="C622" s="94">
        <v>7</v>
      </c>
      <c r="D622" s="95">
        <f>C622/C655</f>
        <v>0.024305555555555556</v>
      </c>
      <c r="E622" s="34">
        <v>39</v>
      </c>
      <c r="F622" s="96">
        <f>E622/E655</f>
        <v>0.021487603305785124</v>
      </c>
    </row>
    <row r="623" spans="1:6" ht="15" customHeight="1">
      <c r="A623" s="154"/>
      <c r="B623" s="52" t="s">
        <v>93</v>
      </c>
      <c r="C623" s="94">
        <v>0</v>
      </c>
      <c r="D623" s="95">
        <f>C623/C655</f>
        <v>0</v>
      </c>
      <c r="E623" s="34">
        <v>5</v>
      </c>
      <c r="F623" s="96">
        <f>E623/E655</f>
        <v>0.0027548209366391185</v>
      </c>
    </row>
    <row r="624" spans="1:6" ht="15" customHeight="1">
      <c r="A624" s="154"/>
      <c r="B624" s="52" t="s">
        <v>94</v>
      </c>
      <c r="C624" s="94">
        <v>17</v>
      </c>
      <c r="D624" s="95">
        <f>C624/C655</f>
        <v>0.059027777777777776</v>
      </c>
      <c r="E624" s="34">
        <v>136</v>
      </c>
      <c r="F624" s="96">
        <f>E624/E655</f>
        <v>0.07493112947658402</v>
      </c>
    </row>
    <row r="625" spans="1:6" ht="15" customHeight="1">
      <c r="A625" s="154"/>
      <c r="B625" s="52" t="s">
        <v>95</v>
      </c>
      <c r="C625" s="94">
        <v>1</v>
      </c>
      <c r="D625" s="95">
        <f>C625/C655</f>
        <v>0.003472222222222222</v>
      </c>
      <c r="E625" s="34">
        <v>23</v>
      </c>
      <c r="F625" s="96">
        <f>E625/E655</f>
        <v>0.012672176308539946</v>
      </c>
    </row>
    <row r="626" spans="1:6" ht="15" customHeight="1">
      <c r="A626" s="154"/>
      <c r="B626" s="52" t="s">
        <v>96</v>
      </c>
      <c r="C626" s="94">
        <v>5</v>
      </c>
      <c r="D626" s="95">
        <f>C626/C655</f>
        <v>0.017361111111111112</v>
      </c>
      <c r="E626" s="34">
        <v>16</v>
      </c>
      <c r="F626" s="96">
        <f>E626/E655</f>
        <v>0.008815426997245178</v>
      </c>
    </row>
    <row r="627" spans="1:6" ht="15" customHeight="1">
      <c r="A627" s="154"/>
      <c r="B627" s="52" t="s">
        <v>97</v>
      </c>
      <c r="C627" s="94">
        <v>1</v>
      </c>
      <c r="D627" s="95">
        <f>C627/C655</f>
        <v>0.003472222222222222</v>
      </c>
      <c r="E627" s="34">
        <v>48</v>
      </c>
      <c r="F627" s="96">
        <f>E627/E655</f>
        <v>0.026446280991735537</v>
      </c>
    </row>
    <row r="628" spans="1:6" ht="15" customHeight="1">
      <c r="A628" s="154"/>
      <c r="B628" s="52" t="s">
        <v>98</v>
      </c>
      <c r="C628" s="94">
        <v>8</v>
      </c>
      <c r="D628" s="95">
        <f>C628/C655</f>
        <v>0.027777777777777776</v>
      </c>
      <c r="E628" s="34">
        <v>20</v>
      </c>
      <c r="F628" s="96">
        <f>E628/E655</f>
        <v>0.011019283746556474</v>
      </c>
    </row>
    <row r="629" spans="1:6" ht="15" customHeight="1">
      <c r="A629" s="154"/>
      <c r="B629" s="52" t="s">
        <v>99</v>
      </c>
      <c r="C629" s="94">
        <v>0</v>
      </c>
      <c r="D629" s="95">
        <f>C629/C655</f>
        <v>0</v>
      </c>
      <c r="E629" s="34">
        <v>15</v>
      </c>
      <c r="F629" s="96">
        <f>E629/E655</f>
        <v>0.008264462809917356</v>
      </c>
    </row>
    <row r="630" spans="1:6" ht="15" customHeight="1">
      <c r="A630" s="154"/>
      <c r="B630" s="52" t="s">
        <v>100</v>
      </c>
      <c r="C630" s="94">
        <v>0</v>
      </c>
      <c r="D630" s="95">
        <f>C630/C655</f>
        <v>0</v>
      </c>
      <c r="E630" s="34">
        <v>7</v>
      </c>
      <c r="F630" s="96">
        <f>E630/E655</f>
        <v>0.003856749311294766</v>
      </c>
    </row>
    <row r="631" spans="1:6" ht="15" customHeight="1">
      <c r="A631" s="154"/>
      <c r="B631" s="52" t="s">
        <v>101</v>
      </c>
      <c r="C631" s="94">
        <v>11</v>
      </c>
      <c r="D631" s="95">
        <f>C631/C655</f>
        <v>0.03819444444444445</v>
      </c>
      <c r="E631" s="34">
        <v>74</v>
      </c>
      <c r="F631" s="96">
        <f>E631/E655</f>
        <v>0.04077134986225895</v>
      </c>
    </row>
    <row r="632" spans="1:6" ht="15" customHeight="1">
      <c r="A632" s="155"/>
      <c r="B632" s="53" t="s">
        <v>46</v>
      </c>
      <c r="C632" s="103">
        <v>5</v>
      </c>
      <c r="D632" s="99">
        <f>C632/C655</f>
        <v>0.017361111111111112</v>
      </c>
      <c r="E632" s="104">
        <v>65</v>
      </c>
      <c r="F632" s="100">
        <f>E632/E655</f>
        <v>0.03581267217630854</v>
      </c>
    </row>
    <row r="633" spans="1:6" ht="30" customHeight="1">
      <c r="A633" s="163" t="s">
        <v>370</v>
      </c>
      <c r="B633" s="164"/>
      <c r="C633" s="164"/>
      <c r="D633" s="164"/>
      <c r="E633" s="164"/>
      <c r="F633" s="165"/>
    </row>
    <row r="634" spans="1:6" ht="15" customHeight="1">
      <c r="A634" s="153" t="s">
        <v>212</v>
      </c>
      <c r="B634" s="52" t="s">
        <v>102</v>
      </c>
      <c r="C634" s="94">
        <v>2</v>
      </c>
      <c r="D634" s="95">
        <f>C634/C655</f>
        <v>0.006944444444444444</v>
      </c>
      <c r="E634" s="34">
        <v>7</v>
      </c>
      <c r="F634" s="96">
        <f>E634/E655</f>
        <v>0.003856749311294766</v>
      </c>
    </row>
    <row r="635" spans="1:6" ht="15" customHeight="1">
      <c r="A635" s="154"/>
      <c r="B635" s="52" t="s">
        <v>103</v>
      </c>
      <c r="C635" s="94">
        <v>4</v>
      </c>
      <c r="D635" s="95">
        <f>C635/C655</f>
        <v>0.013888888888888888</v>
      </c>
      <c r="E635" s="34">
        <v>14</v>
      </c>
      <c r="F635" s="96">
        <f>E635/E655</f>
        <v>0.007713498622589532</v>
      </c>
    </row>
    <row r="636" spans="1:6" ht="15" customHeight="1">
      <c r="A636" s="154"/>
      <c r="B636" s="52" t="s">
        <v>104</v>
      </c>
      <c r="C636" s="94">
        <v>7</v>
      </c>
      <c r="D636" s="95">
        <f>C636/C655</f>
        <v>0.024305555555555556</v>
      </c>
      <c r="E636" s="34">
        <v>21</v>
      </c>
      <c r="F636" s="96">
        <f>E636/E655</f>
        <v>0.011570247933884297</v>
      </c>
    </row>
    <row r="637" spans="1:6" ht="15" customHeight="1">
      <c r="A637" s="155"/>
      <c r="B637" s="83" t="s">
        <v>46</v>
      </c>
      <c r="C637" s="103">
        <v>3</v>
      </c>
      <c r="D637" s="99">
        <f>C637/C655</f>
        <v>0.010416666666666666</v>
      </c>
      <c r="E637" s="104">
        <v>16</v>
      </c>
      <c r="F637" s="100">
        <f>E637/E655</f>
        <v>0.008815426997245178</v>
      </c>
    </row>
    <row r="638" spans="1:6" ht="15" customHeight="1">
      <c r="A638" s="153" t="s">
        <v>213</v>
      </c>
      <c r="B638" s="87" t="s">
        <v>105</v>
      </c>
      <c r="C638" s="115">
        <v>2</v>
      </c>
      <c r="D638" s="116">
        <f>C638/C655</f>
        <v>0.006944444444444444</v>
      </c>
      <c r="E638" s="117">
        <v>6</v>
      </c>
      <c r="F638" s="118">
        <f>E638/E655</f>
        <v>0.003305785123966942</v>
      </c>
    </row>
    <row r="639" spans="1:6" ht="15" customHeight="1">
      <c r="A639" s="154"/>
      <c r="B639" s="52" t="s">
        <v>106</v>
      </c>
      <c r="C639" s="94">
        <v>0</v>
      </c>
      <c r="D639" s="95">
        <f>C639/C655</f>
        <v>0</v>
      </c>
      <c r="E639" s="34">
        <v>1</v>
      </c>
      <c r="F639" s="96">
        <f>E639/E655</f>
        <v>0.0005509641873278236</v>
      </c>
    </row>
    <row r="640" spans="1:6" ht="15" customHeight="1">
      <c r="A640" s="155"/>
      <c r="B640" s="83" t="s">
        <v>46</v>
      </c>
      <c r="C640" s="103">
        <v>1</v>
      </c>
      <c r="D640" s="99">
        <f>C640/C655</f>
        <v>0.003472222222222222</v>
      </c>
      <c r="E640" s="104">
        <v>5</v>
      </c>
      <c r="F640" s="100">
        <f>E640/E655</f>
        <v>0.0027548209366391185</v>
      </c>
    </row>
    <row r="641" spans="1:6" ht="15" customHeight="1">
      <c r="A641" s="153" t="s">
        <v>214</v>
      </c>
      <c r="B641" s="87" t="s">
        <v>107</v>
      </c>
      <c r="C641" s="115">
        <v>6</v>
      </c>
      <c r="D641" s="116">
        <f>C641/C655</f>
        <v>0.020833333333333332</v>
      </c>
      <c r="E641" s="117">
        <v>39</v>
      </c>
      <c r="F641" s="118">
        <f>E641/E655</f>
        <v>0.021487603305785124</v>
      </c>
    </row>
    <row r="642" spans="1:6" ht="15" customHeight="1">
      <c r="A642" s="154"/>
      <c r="B642" s="52" t="s">
        <v>108</v>
      </c>
      <c r="C642" s="94">
        <v>1</v>
      </c>
      <c r="D642" s="95">
        <f>C642/C655</f>
        <v>0.003472222222222222</v>
      </c>
      <c r="E642" s="34">
        <v>35</v>
      </c>
      <c r="F642" s="96">
        <f>E642/E655</f>
        <v>0.01928374655647383</v>
      </c>
    </row>
    <row r="643" spans="1:6" ht="15" customHeight="1">
      <c r="A643" s="154"/>
      <c r="B643" s="52" t="s">
        <v>109</v>
      </c>
      <c r="C643" s="94">
        <v>1</v>
      </c>
      <c r="D643" s="95">
        <f>C643/C655</f>
        <v>0.003472222222222222</v>
      </c>
      <c r="E643" s="34">
        <v>10</v>
      </c>
      <c r="F643" s="96">
        <f>E643/E655</f>
        <v>0.005509641873278237</v>
      </c>
    </row>
    <row r="644" spans="1:6" ht="15" customHeight="1">
      <c r="A644" s="154"/>
      <c r="B644" s="52" t="s">
        <v>110</v>
      </c>
      <c r="C644" s="94">
        <v>3</v>
      </c>
      <c r="D644" s="95">
        <f>C644/C655</f>
        <v>0.010416666666666666</v>
      </c>
      <c r="E644" s="34">
        <v>50</v>
      </c>
      <c r="F644" s="96">
        <f>E644/E655</f>
        <v>0.027548209366391185</v>
      </c>
    </row>
    <row r="645" spans="1:6" ht="15" customHeight="1">
      <c r="A645" s="154"/>
      <c r="B645" s="52" t="s">
        <v>111</v>
      </c>
      <c r="C645" s="94">
        <v>8</v>
      </c>
      <c r="D645" s="95">
        <f>C645/C655</f>
        <v>0.027777777777777776</v>
      </c>
      <c r="E645" s="34">
        <v>64</v>
      </c>
      <c r="F645" s="96">
        <f>E645/E655</f>
        <v>0.03526170798898071</v>
      </c>
    </row>
    <row r="646" spans="1:6" ht="15" customHeight="1">
      <c r="A646" s="155"/>
      <c r="B646" s="83" t="s">
        <v>46</v>
      </c>
      <c r="C646" s="103">
        <v>1</v>
      </c>
      <c r="D646" s="99">
        <f>C646/C655</f>
        <v>0.003472222222222222</v>
      </c>
      <c r="E646" s="104">
        <v>20</v>
      </c>
      <c r="F646" s="100">
        <f>E646/E655</f>
        <v>0.011019283746556474</v>
      </c>
    </row>
    <row r="647" spans="1:6" ht="15" customHeight="1">
      <c r="A647" s="153" t="s">
        <v>215</v>
      </c>
      <c r="B647" s="54" t="s">
        <v>112</v>
      </c>
      <c r="C647" s="105">
        <v>1</v>
      </c>
      <c r="D647" s="106">
        <f>C647/C655</f>
        <v>0.003472222222222222</v>
      </c>
      <c r="E647" s="55">
        <v>2</v>
      </c>
      <c r="F647" s="107">
        <f>E647/E655</f>
        <v>0.0011019283746556473</v>
      </c>
    </row>
    <row r="648" spans="1:6" ht="15" customHeight="1">
      <c r="A648" s="154"/>
      <c r="B648" s="84" t="s">
        <v>113</v>
      </c>
      <c r="C648" s="94">
        <v>6</v>
      </c>
      <c r="D648" s="95">
        <f>C648/C655</f>
        <v>0.020833333333333332</v>
      </c>
      <c r="E648" s="34">
        <v>16</v>
      </c>
      <c r="F648" s="96">
        <f>E648/E655</f>
        <v>0.008815426997245178</v>
      </c>
    </row>
    <row r="649" spans="1:6" ht="15" customHeight="1">
      <c r="A649" s="154"/>
      <c r="B649" s="84" t="s">
        <v>114</v>
      </c>
      <c r="C649" s="94">
        <v>2</v>
      </c>
      <c r="D649" s="95">
        <f>C649/C655</f>
        <v>0.006944444444444444</v>
      </c>
      <c r="E649" s="34">
        <v>5</v>
      </c>
      <c r="F649" s="96">
        <f>E649/E655</f>
        <v>0.0027548209366391185</v>
      </c>
    </row>
    <row r="650" spans="1:6" ht="15" customHeight="1">
      <c r="A650" s="154"/>
      <c r="B650" s="84" t="s">
        <v>115</v>
      </c>
      <c r="C650" s="94">
        <v>1</v>
      </c>
      <c r="D650" s="95">
        <f>C650/C655</f>
        <v>0.003472222222222222</v>
      </c>
      <c r="E650" s="34">
        <v>8</v>
      </c>
      <c r="F650" s="96">
        <f>E650/E655</f>
        <v>0.004407713498622589</v>
      </c>
    </row>
    <row r="651" spans="1:6" ht="15" customHeight="1">
      <c r="A651" s="154"/>
      <c r="B651" s="84" t="s">
        <v>116</v>
      </c>
      <c r="C651" s="94">
        <v>0</v>
      </c>
      <c r="D651" s="95">
        <f>C651/C655</f>
        <v>0</v>
      </c>
      <c r="E651" s="34">
        <v>4</v>
      </c>
      <c r="F651" s="96">
        <f>E651/E655</f>
        <v>0.0022038567493112946</v>
      </c>
    </row>
    <row r="652" spans="1:6" ht="15" customHeight="1">
      <c r="A652" s="155"/>
      <c r="B652" s="85" t="s">
        <v>46</v>
      </c>
      <c r="C652" s="103">
        <v>3</v>
      </c>
      <c r="D652" s="99">
        <f>C652/C655</f>
        <v>0.010416666666666666</v>
      </c>
      <c r="E652" s="104">
        <v>2</v>
      </c>
      <c r="F652" s="100">
        <f>E652/E655</f>
        <v>0.0011019283746556473</v>
      </c>
    </row>
    <row r="653" spans="1:6" ht="15" customHeight="1">
      <c r="A653" s="175" t="s">
        <v>303</v>
      </c>
      <c r="B653" s="176"/>
      <c r="C653" s="115">
        <v>21</v>
      </c>
      <c r="D653" s="116">
        <f>C653/C655</f>
        <v>0.07291666666666667</v>
      </c>
      <c r="E653" s="117">
        <v>197</v>
      </c>
      <c r="F653" s="118">
        <f>E653/E655</f>
        <v>0.10853994490358126</v>
      </c>
    </row>
    <row r="654" spans="1:6" ht="15" customHeight="1">
      <c r="A654" s="168" t="s">
        <v>350</v>
      </c>
      <c r="B654" s="169"/>
      <c r="C654" s="108">
        <v>21</v>
      </c>
      <c r="D654" s="109">
        <f>C654/C655</f>
        <v>0.07291666666666667</v>
      </c>
      <c r="E654" s="60">
        <v>88</v>
      </c>
      <c r="F654" s="110">
        <f>E654/E655</f>
        <v>0.048484848484848485</v>
      </c>
    </row>
    <row r="655" spans="1:6" ht="15" customHeight="1">
      <c r="A655" s="170" t="s">
        <v>5</v>
      </c>
      <c r="B655" s="171"/>
      <c r="C655" s="103">
        <f>SUM(C634:C654,C593:C632,C568:C591)</f>
        <v>288</v>
      </c>
      <c r="D655" s="99">
        <v>1</v>
      </c>
      <c r="E655" s="104">
        <f>SUM(E634:E654,E568:E591,E593:E632)</f>
        <v>1815</v>
      </c>
      <c r="F655" s="100">
        <v>1</v>
      </c>
    </row>
    <row r="656" spans="1:6" ht="16.5" customHeight="1">
      <c r="A656" s="163" t="s">
        <v>216</v>
      </c>
      <c r="B656" s="164"/>
      <c r="C656" s="164"/>
      <c r="D656" s="164"/>
      <c r="E656" s="164"/>
      <c r="F656" s="165"/>
    </row>
    <row r="657" spans="1:6" ht="15" customHeight="1">
      <c r="A657" s="153" t="s">
        <v>204</v>
      </c>
      <c r="B657" s="50" t="s">
        <v>47</v>
      </c>
      <c r="C657" s="105">
        <v>12</v>
      </c>
      <c r="D657" s="106">
        <f>C657/C744</f>
        <v>0.02977667493796526</v>
      </c>
      <c r="E657" s="55">
        <v>5</v>
      </c>
      <c r="F657" s="107">
        <f>E657/E744</f>
        <v>0.001763046544428773</v>
      </c>
    </row>
    <row r="658" spans="1:6" ht="15" customHeight="1">
      <c r="A658" s="154"/>
      <c r="B658" s="51" t="s">
        <v>48</v>
      </c>
      <c r="C658" s="94">
        <v>4</v>
      </c>
      <c r="D658" s="95">
        <f>C658/C744</f>
        <v>0.009925558312655087</v>
      </c>
      <c r="E658" s="34">
        <v>31</v>
      </c>
      <c r="F658" s="96">
        <f>E658/E744</f>
        <v>0.010930888575458392</v>
      </c>
    </row>
    <row r="659" spans="1:6" ht="15" customHeight="1">
      <c r="A659" s="154"/>
      <c r="B659" s="51" t="s">
        <v>349</v>
      </c>
      <c r="C659" s="94">
        <v>4</v>
      </c>
      <c r="D659" s="95">
        <f>C659/C744</f>
        <v>0.009925558312655087</v>
      </c>
      <c r="E659" s="34">
        <v>29</v>
      </c>
      <c r="F659" s="96">
        <f>E659/E744</f>
        <v>0.010225669957686883</v>
      </c>
    </row>
    <row r="660" spans="1:6" ht="15" customHeight="1">
      <c r="A660" s="154"/>
      <c r="B660" s="52" t="s">
        <v>49</v>
      </c>
      <c r="C660" s="94">
        <v>2</v>
      </c>
      <c r="D660" s="95">
        <f>C660/C744</f>
        <v>0.004962779156327543</v>
      </c>
      <c r="E660" s="34">
        <v>1</v>
      </c>
      <c r="F660" s="96">
        <f>E660/E744</f>
        <v>0.0003526093088857546</v>
      </c>
    </row>
    <row r="661" spans="1:6" ht="15" customHeight="1">
      <c r="A661" s="154"/>
      <c r="B661" s="52" t="s">
        <v>50</v>
      </c>
      <c r="C661" s="94">
        <v>2</v>
      </c>
      <c r="D661" s="95">
        <f>C661/C744</f>
        <v>0.004962779156327543</v>
      </c>
      <c r="E661" s="34">
        <v>10</v>
      </c>
      <c r="F661" s="96">
        <f>E661/E744</f>
        <v>0.003526093088857546</v>
      </c>
    </row>
    <row r="662" spans="1:6" ht="15" customHeight="1">
      <c r="A662" s="154"/>
      <c r="B662" s="52" t="s">
        <v>51</v>
      </c>
      <c r="C662" s="94">
        <v>4</v>
      </c>
      <c r="D662" s="95">
        <f>C662/C744</f>
        <v>0.009925558312655087</v>
      </c>
      <c r="E662" s="34">
        <v>6</v>
      </c>
      <c r="F662" s="96">
        <f>E662/E744</f>
        <v>0.0021156558533145277</v>
      </c>
    </row>
    <row r="663" spans="1:6" ht="15" customHeight="1">
      <c r="A663" s="154"/>
      <c r="B663" s="52" t="s">
        <v>52</v>
      </c>
      <c r="C663" s="94">
        <v>2</v>
      </c>
      <c r="D663" s="95">
        <f>C663/C744</f>
        <v>0.004962779156327543</v>
      </c>
      <c r="E663" s="34">
        <v>19</v>
      </c>
      <c r="F663" s="96">
        <f>E663/E744</f>
        <v>0.006699576868829337</v>
      </c>
    </row>
    <row r="664" spans="1:6" ht="15" customHeight="1">
      <c r="A664" s="154"/>
      <c r="B664" s="52" t="s">
        <v>53</v>
      </c>
      <c r="C664" s="94">
        <v>4</v>
      </c>
      <c r="D664" s="95">
        <f>C664/C744</f>
        <v>0.009925558312655087</v>
      </c>
      <c r="E664" s="34">
        <v>50</v>
      </c>
      <c r="F664" s="96">
        <f>E664/E744</f>
        <v>0.01763046544428773</v>
      </c>
    </row>
    <row r="665" spans="1:6" ht="15" customHeight="1">
      <c r="A665" s="154"/>
      <c r="B665" s="52" t="s">
        <v>54</v>
      </c>
      <c r="C665" s="94">
        <v>0</v>
      </c>
      <c r="D665" s="95">
        <f>C665/C744</f>
        <v>0</v>
      </c>
      <c r="E665" s="34">
        <v>8</v>
      </c>
      <c r="F665" s="96">
        <f>E665/E744</f>
        <v>0.0028208744710860366</v>
      </c>
    </row>
    <row r="666" spans="1:6" ht="15" customHeight="1">
      <c r="A666" s="155"/>
      <c r="B666" s="83" t="s">
        <v>46</v>
      </c>
      <c r="C666" s="103">
        <v>11</v>
      </c>
      <c r="D666" s="99">
        <f>C666/C744</f>
        <v>0.02729528535980149</v>
      </c>
      <c r="E666" s="104">
        <v>48</v>
      </c>
      <c r="F666" s="100">
        <f>E666/E744</f>
        <v>0.01692524682651622</v>
      </c>
    </row>
    <row r="667" spans="1:6" ht="15" customHeight="1">
      <c r="A667" s="154" t="s">
        <v>205</v>
      </c>
      <c r="B667" s="87" t="s">
        <v>55</v>
      </c>
      <c r="C667" s="115">
        <v>3</v>
      </c>
      <c r="D667" s="116">
        <f>C667/C744</f>
        <v>0.007444168734491315</v>
      </c>
      <c r="E667" s="117">
        <v>9</v>
      </c>
      <c r="F667" s="118">
        <f>E667/E744</f>
        <v>0.003173483779971791</v>
      </c>
    </row>
    <row r="668" spans="1:6" ht="15" customHeight="1">
      <c r="A668" s="154"/>
      <c r="B668" s="52" t="s">
        <v>56</v>
      </c>
      <c r="C668" s="94">
        <v>5</v>
      </c>
      <c r="D668" s="95">
        <f>C668/C744</f>
        <v>0.01240694789081886</v>
      </c>
      <c r="E668" s="34">
        <v>12</v>
      </c>
      <c r="F668" s="96">
        <f>E668/E744</f>
        <v>0.004231311706629055</v>
      </c>
    </row>
    <row r="669" spans="1:6" ht="15" customHeight="1">
      <c r="A669" s="154"/>
      <c r="B669" s="52" t="s">
        <v>57</v>
      </c>
      <c r="C669" s="94">
        <v>4</v>
      </c>
      <c r="D669" s="95">
        <f>C669/C744</f>
        <v>0.009925558312655087</v>
      </c>
      <c r="E669" s="34">
        <v>11</v>
      </c>
      <c r="F669" s="96">
        <f>E669/E744</f>
        <v>0.0038787023977433005</v>
      </c>
    </row>
    <row r="670" spans="1:6" ht="15" customHeight="1">
      <c r="A670" s="154"/>
      <c r="B670" s="52" t="s">
        <v>58</v>
      </c>
      <c r="C670" s="94">
        <v>10</v>
      </c>
      <c r="D670" s="95">
        <f>C670/C744</f>
        <v>0.02481389578163772</v>
      </c>
      <c r="E670" s="34">
        <v>22</v>
      </c>
      <c r="F670" s="96">
        <f>E670/E744</f>
        <v>0.007757404795486601</v>
      </c>
    </row>
    <row r="671" spans="1:6" ht="15" customHeight="1">
      <c r="A671" s="154"/>
      <c r="B671" s="52" t="s">
        <v>59</v>
      </c>
      <c r="C671" s="94">
        <v>21</v>
      </c>
      <c r="D671" s="95">
        <f>C671/C744</f>
        <v>0.052109181141439205</v>
      </c>
      <c r="E671" s="34">
        <v>41</v>
      </c>
      <c r="F671" s="96">
        <f>E671/E744</f>
        <v>0.014456981664315938</v>
      </c>
    </row>
    <row r="672" spans="1:6" ht="15" customHeight="1">
      <c r="A672" s="154"/>
      <c r="B672" s="52" t="s">
        <v>60</v>
      </c>
      <c r="C672" s="94">
        <v>1</v>
      </c>
      <c r="D672" s="95">
        <f>C672/C744</f>
        <v>0.0024813895781637717</v>
      </c>
      <c r="E672" s="34">
        <v>11</v>
      </c>
      <c r="F672" s="96">
        <f>E672/E744</f>
        <v>0.0038787023977433005</v>
      </c>
    </row>
    <row r="673" spans="1:6" ht="15" customHeight="1">
      <c r="A673" s="154"/>
      <c r="B673" s="52" t="s">
        <v>61</v>
      </c>
      <c r="C673" s="94">
        <v>4</v>
      </c>
      <c r="D673" s="95">
        <f>C673/C744</f>
        <v>0.009925558312655087</v>
      </c>
      <c r="E673" s="34">
        <v>35</v>
      </c>
      <c r="F673" s="96">
        <f>E673/E744</f>
        <v>0.01234132581100141</v>
      </c>
    </row>
    <row r="674" spans="1:6" ht="15" customHeight="1">
      <c r="A674" s="155"/>
      <c r="B674" s="53" t="s">
        <v>46</v>
      </c>
      <c r="C674" s="103">
        <v>3</v>
      </c>
      <c r="D674" s="95">
        <f>C674/C744</f>
        <v>0.007444168734491315</v>
      </c>
      <c r="E674" s="104">
        <v>19</v>
      </c>
      <c r="F674" s="100">
        <f>E674/E744</f>
        <v>0.006699576868829337</v>
      </c>
    </row>
    <row r="675" spans="1:6" ht="16.5" customHeight="1">
      <c r="A675" s="163" t="s">
        <v>217</v>
      </c>
      <c r="B675" s="164"/>
      <c r="C675" s="164"/>
      <c r="D675" s="164"/>
      <c r="E675" s="164"/>
      <c r="F675" s="165"/>
    </row>
    <row r="676" spans="1:6" ht="15" customHeight="1">
      <c r="A676" s="153" t="s">
        <v>206</v>
      </c>
      <c r="B676" s="52" t="s">
        <v>62</v>
      </c>
      <c r="C676" s="94">
        <v>0</v>
      </c>
      <c r="D676" s="95">
        <f>C676/C744</f>
        <v>0</v>
      </c>
      <c r="E676" s="34">
        <v>6</v>
      </c>
      <c r="F676" s="96">
        <f>E676/E744</f>
        <v>0.0021156558533145277</v>
      </c>
    </row>
    <row r="677" spans="1:6" ht="15" customHeight="1">
      <c r="A677" s="154"/>
      <c r="B677" s="52" t="s">
        <v>63</v>
      </c>
      <c r="C677" s="94">
        <v>3</v>
      </c>
      <c r="D677" s="95">
        <f>C677/C744</f>
        <v>0.007444168734491315</v>
      </c>
      <c r="E677" s="34">
        <v>5</v>
      </c>
      <c r="F677" s="96">
        <f>E677/E744</f>
        <v>0.001763046544428773</v>
      </c>
    </row>
    <row r="678" spans="1:6" ht="15" customHeight="1">
      <c r="A678" s="154"/>
      <c r="B678" s="52" t="s">
        <v>64</v>
      </c>
      <c r="C678" s="94">
        <v>4</v>
      </c>
      <c r="D678" s="95">
        <f>C678/C744</f>
        <v>0.009925558312655087</v>
      </c>
      <c r="E678" s="34">
        <v>46</v>
      </c>
      <c r="F678" s="96">
        <f>E678/E744</f>
        <v>0.01622002820874471</v>
      </c>
    </row>
    <row r="679" spans="1:6" ht="15" customHeight="1">
      <c r="A679" s="154"/>
      <c r="B679" s="52" t="s">
        <v>65</v>
      </c>
      <c r="C679" s="94">
        <v>4</v>
      </c>
      <c r="D679" s="95">
        <f>C679/C744</f>
        <v>0.009925558312655087</v>
      </c>
      <c r="E679" s="34">
        <v>19</v>
      </c>
      <c r="F679" s="96">
        <f>E679/E744</f>
        <v>0.006699576868829337</v>
      </c>
    </row>
    <row r="680" spans="1:6" ht="15" customHeight="1">
      <c r="A680" s="154"/>
      <c r="B680" s="52" t="s">
        <v>66</v>
      </c>
      <c r="C680" s="94">
        <v>2</v>
      </c>
      <c r="D680" s="95">
        <f>C680/C744</f>
        <v>0.004962779156327543</v>
      </c>
      <c r="E680" s="34">
        <v>36</v>
      </c>
      <c r="F680" s="96">
        <f>E680/E744</f>
        <v>0.012693935119887164</v>
      </c>
    </row>
    <row r="681" spans="1:6" ht="15" customHeight="1">
      <c r="A681" s="155"/>
      <c r="B681" s="83" t="s">
        <v>46</v>
      </c>
      <c r="C681" s="103">
        <v>1</v>
      </c>
      <c r="D681" s="99">
        <f>C681/C744</f>
        <v>0.0024813895781637717</v>
      </c>
      <c r="E681" s="104">
        <v>13</v>
      </c>
      <c r="F681" s="100">
        <f>E681/E744</f>
        <v>0.004583921015514809</v>
      </c>
    </row>
    <row r="682" spans="1:6" ht="15" customHeight="1">
      <c r="A682" s="186" t="s">
        <v>377</v>
      </c>
      <c r="B682" s="87" t="s">
        <v>67</v>
      </c>
      <c r="C682" s="115">
        <v>0</v>
      </c>
      <c r="D682" s="116">
        <f>C682/C744</f>
        <v>0</v>
      </c>
      <c r="E682" s="117">
        <v>13</v>
      </c>
      <c r="F682" s="118">
        <f>E682/E744</f>
        <v>0.004583921015514809</v>
      </c>
    </row>
    <row r="683" spans="1:6" ht="27.75" customHeight="1">
      <c r="A683" s="154"/>
      <c r="B683" s="52" t="s">
        <v>68</v>
      </c>
      <c r="C683" s="94">
        <v>1</v>
      </c>
      <c r="D683" s="95">
        <f>C683/C744</f>
        <v>0.0024813895781637717</v>
      </c>
      <c r="E683" s="34">
        <v>8</v>
      </c>
      <c r="F683" s="96">
        <f>E683/E744</f>
        <v>0.0028208744710860366</v>
      </c>
    </row>
    <row r="684" spans="1:6" ht="15" customHeight="1">
      <c r="A684" s="154"/>
      <c r="B684" s="52" t="s">
        <v>69</v>
      </c>
      <c r="C684" s="94">
        <v>12</v>
      </c>
      <c r="D684" s="95">
        <f>C684/C744</f>
        <v>0.02977667493796526</v>
      </c>
      <c r="E684" s="34">
        <v>78</v>
      </c>
      <c r="F684" s="96">
        <f>E684/E744</f>
        <v>0.027503526093088856</v>
      </c>
    </row>
    <row r="685" spans="1:6" ht="30" customHeight="1">
      <c r="A685" s="154"/>
      <c r="B685" s="52" t="s">
        <v>70</v>
      </c>
      <c r="C685" s="94">
        <v>2</v>
      </c>
      <c r="D685" s="95">
        <f>C685/C744</f>
        <v>0.004962779156327543</v>
      </c>
      <c r="E685" s="34">
        <v>29</v>
      </c>
      <c r="F685" s="96">
        <f>E685/E744</f>
        <v>0.010225669957686883</v>
      </c>
    </row>
    <row r="686" spans="1:6" ht="27.75" customHeight="1">
      <c r="A686" s="154"/>
      <c r="B686" s="52" t="s">
        <v>71</v>
      </c>
      <c r="C686" s="94">
        <v>6</v>
      </c>
      <c r="D686" s="95">
        <f>C686/C744</f>
        <v>0.01488833746898263</v>
      </c>
      <c r="E686" s="34">
        <v>94</v>
      </c>
      <c r="F686" s="96">
        <f>E686/E744</f>
        <v>0.03314527503526093</v>
      </c>
    </row>
    <row r="687" spans="1:6" ht="15" customHeight="1">
      <c r="A687" s="154"/>
      <c r="B687" s="52" t="s">
        <v>72</v>
      </c>
      <c r="C687" s="94">
        <v>0</v>
      </c>
      <c r="D687" s="95">
        <f>C687/C744</f>
        <v>0</v>
      </c>
      <c r="E687" s="34">
        <v>14</v>
      </c>
      <c r="F687" s="96">
        <f>E687/E744</f>
        <v>0.004936530324400564</v>
      </c>
    </row>
    <row r="688" spans="1:6" ht="15" customHeight="1">
      <c r="A688" s="155"/>
      <c r="B688" s="83" t="s">
        <v>46</v>
      </c>
      <c r="C688" s="103">
        <v>2</v>
      </c>
      <c r="D688" s="99">
        <f>C688/C744</f>
        <v>0.004962779156327543</v>
      </c>
      <c r="E688" s="104">
        <v>30</v>
      </c>
      <c r="F688" s="100">
        <f>E688/E744</f>
        <v>0.010578279266572637</v>
      </c>
    </row>
    <row r="689" spans="1:6" ht="15" customHeight="1">
      <c r="A689" s="153" t="s">
        <v>208</v>
      </c>
      <c r="B689" s="87" t="s">
        <v>73</v>
      </c>
      <c r="C689" s="115">
        <v>7</v>
      </c>
      <c r="D689" s="116">
        <f>C689/C744</f>
        <v>0.017369727047146403</v>
      </c>
      <c r="E689" s="117">
        <v>87</v>
      </c>
      <c r="F689" s="118">
        <f>E689/E744</f>
        <v>0.03067700987306065</v>
      </c>
    </row>
    <row r="690" spans="1:6" ht="15" customHeight="1">
      <c r="A690" s="154"/>
      <c r="B690" s="52" t="s">
        <v>74</v>
      </c>
      <c r="C690" s="94">
        <v>7</v>
      </c>
      <c r="D690" s="95">
        <f>C690/C744</f>
        <v>0.017369727047146403</v>
      </c>
      <c r="E690" s="34">
        <v>18</v>
      </c>
      <c r="F690" s="96">
        <f>E690/E744</f>
        <v>0.006346967559943582</v>
      </c>
    </row>
    <row r="691" spans="1:6" ht="15" customHeight="1">
      <c r="A691" s="154"/>
      <c r="B691" s="52" t="s">
        <v>75</v>
      </c>
      <c r="C691" s="94">
        <v>1</v>
      </c>
      <c r="D691" s="95">
        <f>C691/C744</f>
        <v>0.0024813895781637717</v>
      </c>
      <c r="E691" s="34">
        <v>6</v>
      </c>
      <c r="F691" s="96">
        <f>E691/E744</f>
        <v>0.0021156558533145277</v>
      </c>
    </row>
    <row r="692" spans="1:6" ht="15" customHeight="1">
      <c r="A692" s="154"/>
      <c r="B692" s="52" t="s">
        <v>76</v>
      </c>
      <c r="C692" s="94">
        <v>6</v>
      </c>
      <c r="D692" s="95">
        <f>C692/C744</f>
        <v>0.01488833746898263</v>
      </c>
      <c r="E692" s="34">
        <v>40</v>
      </c>
      <c r="F692" s="96">
        <f>E692/E744</f>
        <v>0.014104372355430184</v>
      </c>
    </row>
    <row r="693" spans="1:6" ht="15" customHeight="1">
      <c r="A693" s="154"/>
      <c r="B693" s="52" t="s">
        <v>77</v>
      </c>
      <c r="C693" s="94">
        <v>0</v>
      </c>
      <c r="D693" s="95">
        <f>C693/C744</f>
        <v>0</v>
      </c>
      <c r="E693" s="34">
        <v>10</v>
      </c>
      <c r="F693" s="96">
        <f>E693/E744</f>
        <v>0.003526093088857546</v>
      </c>
    </row>
    <row r="694" spans="1:6" ht="15" customHeight="1">
      <c r="A694" s="154"/>
      <c r="B694" s="52" t="s">
        <v>78</v>
      </c>
      <c r="C694" s="94">
        <v>1</v>
      </c>
      <c r="D694" s="95">
        <f>C694/C744</f>
        <v>0.0024813895781637717</v>
      </c>
      <c r="E694" s="34">
        <v>9</v>
      </c>
      <c r="F694" s="96">
        <f>E694/E744</f>
        <v>0.003173483779971791</v>
      </c>
    </row>
    <row r="695" spans="1:6" ht="30" customHeight="1">
      <c r="A695" s="154"/>
      <c r="B695" s="52" t="s">
        <v>79</v>
      </c>
      <c r="C695" s="94">
        <v>6</v>
      </c>
      <c r="D695" s="95">
        <f>C695/C744</f>
        <v>0.01488833746898263</v>
      </c>
      <c r="E695" s="34">
        <v>40</v>
      </c>
      <c r="F695" s="96">
        <f>E695/E744</f>
        <v>0.014104372355430184</v>
      </c>
    </row>
    <row r="696" spans="1:6" ht="15" customHeight="1">
      <c r="A696" s="154"/>
      <c r="B696" s="52" t="s">
        <v>80</v>
      </c>
      <c r="C696" s="94">
        <v>18</v>
      </c>
      <c r="D696" s="95">
        <f>C696/C744</f>
        <v>0.04466501240694789</v>
      </c>
      <c r="E696" s="34">
        <v>140</v>
      </c>
      <c r="F696" s="96">
        <f>E696/E744</f>
        <v>0.04936530324400564</v>
      </c>
    </row>
    <row r="697" spans="1:6" ht="15" customHeight="1">
      <c r="A697" s="154"/>
      <c r="B697" s="52" t="s">
        <v>81</v>
      </c>
      <c r="C697" s="94">
        <v>1</v>
      </c>
      <c r="D697" s="95">
        <f>C697/C744</f>
        <v>0.0024813895781637717</v>
      </c>
      <c r="E697" s="34">
        <v>19</v>
      </c>
      <c r="F697" s="96">
        <f>E697/E744</f>
        <v>0.006699576868829337</v>
      </c>
    </row>
    <row r="698" spans="1:6" ht="15" customHeight="1">
      <c r="A698" s="155"/>
      <c r="B698" s="83" t="s">
        <v>46</v>
      </c>
      <c r="C698" s="103">
        <v>16</v>
      </c>
      <c r="D698" s="99">
        <f>C698/C744</f>
        <v>0.03970223325062035</v>
      </c>
      <c r="E698" s="104">
        <v>102</v>
      </c>
      <c r="F698" s="100">
        <f>E698/E744</f>
        <v>0.03596614950634697</v>
      </c>
    </row>
    <row r="699" spans="1:6" ht="15" customHeight="1">
      <c r="A699" s="154" t="s">
        <v>210</v>
      </c>
      <c r="B699" s="87" t="s">
        <v>82</v>
      </c>
      <c r="C699" s="115">
        <v>4</v>
      </c>
      <c r="D699" s="116">
        <f>C699/C744</f>
        <v>0.009925558312655087</v>
      </c>
      <c r="E699" s="117">
        <v>16</v>
      </c>
      <c r="F699" s="118">
        <f>E699/E744</f>
        <v>0.005641748942172073</v>
      </c>
    </row>
    <row r="700" spans="1:6" ht="15" customHeight="1">
      <c r="A700" s="154"/>
      <c r="B700" s="52" t="s">
        <v>83</v>
      </c>
      <c r="C700" s="94">
        <v>4</v>
      </c>
      <c r="D700" s="95">
        <f>C700/C744</f>
        <v>0.009925558312655087</v>
      </c>
      <c r="E700" s="34">
        <v>21</v>
      </c>
      <c r="F700" s="96">
        <f>E700/E744</f>
        <v>0.007404795486600846</v>
      </c>
    </row>
    <row r="701" spans="1:6" ht="15" customHeight="1">
      <c r="A701" s="154"/>
      <c r="B701" s="52" t="s">
        <v>84</v>
      </c>
      <c r="C701" s="94">
        <v>4</v>
      </c>
      <c r="D701" s="95">
        <f>C701/C744</f>
        <v>0.009925558312655087</v>
      </c>
      <c r="E701" s="34">
        <v>14</v>
      </c>
      <c r="F701" s="96">
        <f>E701/E744</f>
        <v>0.004936530324400564</v>
      </c>
    </row>
    <row r="702" spans="1:6" ht="15" customHeight="1">
      <c r="A702" s="154"/>
      <c r="B702" s="52" t="s">
        <v>85</v>
      </c>
      <c r="C702" s="94">
        <v>6</v>
      </c>
      <c r="D702" s="95">
        <f>C702/C744</f>
        <v>0.01488833746898263</v>
      </c>
      <c r="E702" s="34">
        <v>45</v>
      </c>
      <c r="F702" s="96">
        <f>E702/E744</f>
        <v>0.015867418899858956</v>
      </c>
    </row>
    <row r="703" spans="1:6" ht="15" customHeight="1">
      <c r="A703" s="154"/>
      <c r="B703" s="52" t="s">
        <v>86</v>
      </c>
      <c r="C703" s="94">
        <v>1</v>
      </c>
      <c r="D703" s="95">
        <f>C703/C744</f>
        <v>0.0024813895781637717</v>
      </c>
      <c r="E703" s="34">
        <v>14</v>
      </c>
      <c r="F703" s="96">
        <f>E703/E744</f>
        <v>0.004936530324400564</v>
      </c>
    </row>
    <row r="704" spans="1:6" ht="15" customHeight="1">
      <c r="A704" s="154"/>
      <c r="B704" s="52" t="s">
        <v>87</v>
      </c>
      <c r="C704" s="94">
        <v>15</v>
      </c>
      <c r="D704" s="95">
        <f>C704/C744</f>
        <v>0.03722084367245657</v>
      </c>
      <c r="E704" s="34">
        <v>89</v>
      </c>
      <c r="F704" s="96">
        <f>E704/E744</f>
        <v>0.03138222849083216</v>
      </c>
    </row>
    <row r="705" spans="1:6" ht="15" customHeight="1">
      <c r="A705" s="154"/>
      <c r="B705" s="52" t="s">
        <v>88</v>
      </c>
      <c r="C705" s="94">
        <v>2</v>
      </c>
      <c r="D705" s="95">
        <f>C705/C744</f>
        <v>0.004962779156327543</v>
      </c>
      <c r="E705" s="34">
        <v>8</v>
      </c>
      <c r="F705" s="96">
        <f>E705/E744</f>
        <v>0.0028208744710860366</v>
      </c>
    </row>
    <row r="706" spans="1:6" ht="15" customHeight="1">
      <c r="A706" s="154"/>
      <c r="B706" s="52" t="s">
        <v>89</v>
      </c>
      <c r="C706" s="94">
        <v>4</v>
      </c>
      <c r="D706" s="95">
        <f>C706/C744</f>
        <v>0.009925558312655087</v>
      </c>
      <c r="E706" s="34">
        <v>31</v>
      </c>
      <c r="F706" s="96">
        <f>E706/E744</f>
        <v>0.010930888575458392</v>
      </c>
    </row>
    <row r="707" spans="1:6" ht="15" customHeight="1">
      <c r="A707" s="154"/>
      <c r="B707" s="52" t="s">
        <v>209</v>
      </c>
      <c r="C707" s="94">
        <v>4</v>
      </c>
      <c r="D707" s="95">
        <f>C707/C744</f>
        <v>0.009925558312655087</v>
      </c>
      <c r="E707" s="34">
        <v>33</v>
      </c>
      <c r="F707" s="96">
        <f>E707/E744</f>
        <v>0.0116361071932299</v>
      </c>
    </row>
    <row r="708" spans="1:6" ht="15" customHeight="1">
      <c r="A708" s="155"/>
      <c r="B708" s="53" t="s">
        <v>46</v>
      </c>
      <c r="C708" s="103">
        <v>3</v>
      </c>
      <c r="D708" s="99">
        <f>C708/C744</f>
        <v>0.007444168734491315</v>
      </c>
      <c r="E708" s="104">
        <v>14</v>
      </c>
      <c r="F708" s="100">
        <f>E708/E744</f>
        <v>0.004936530324400564</v>
      </c>
    </row>
    <row r="709" spans="1:6" ht="16.5" customHeight="1">
      <c r="A709" s="163" t="s">
        <v>217</v>
      </c>
      <c r="B709" s="164"/>
      <c r="C709" s="164"/>
      <c r="D709" s="164"/>
      <c r="E709" s="164"/>
      <c r="F709" s="165"/>
    </row>
    <row r="710" spans="1:6" ht="15" customHeight="1">
      <c r="A710" s="153" t="s">
        <v>211</v>
      </c>
      <c r="B710" s="54" t="s">
        <v>90</v>
      </c>
      <c r="C710" s="105">
        <v>0</v>
      </c>
      <c r="D710" s="106">
        <f>C710/C744</f>
        <v>0</v>
      </c>
      <c r="E710" s="55">
        <v>25</v>
      </c>
      <c r="F710" s="107">
        <f>E710/E744</f>
        <v>0.008815232722143865</v>
      </c>
    </row>
    <row r="711" spans="1:6" ht="15" customHeight="1">
      <c r="A711" s="154"/>
      <c r="B711" s="52" t="s">
        <v>91</v>
      </c>
      <c r="C711" s="94">
        <v>1</v>
      </c>
      <c r="D711" s="95">
        <f>C711/C744</f>
        <v>0.0024813895781637717</v>
      </c>
      <c r="E711" s="34">
        <v>11</v>
      </c>
      <c r="F711" s="96">
        <f>E711/E744</f>
        <v>0.0038787023977433005</v>
      </c>
    </row>
    <row r="712" spans="1:6" ht="15" customHeight="1">
      <c r="A712" s="154"/>
      <c r="B712" s="52" t="s">
        <v>92</v>
      </c>
      <c r="C712" s="94">
        <v>3</v>
      </c>
      <c r="D712" s="95">
        <f>C712/C744</f>
        <v>0.007444168734491315</v>
      </c>
      <c r="E712" s="34">
        <v>31</v>
      </c>
      <c r="F712" s="96">
        <f>E712/E744</f>
        <v>0.010930888575458392</v>
      </c>
    </row>
    <row r="713" spans="1:6" ht="15" customHeight="1">
      <c r="A713" s="154"/>
      <c r="B713" s="52" t="s">
        <v>93</v>
      </c>
      <c r="C713" s="94">
        <v>7</v>
      </c>
      <c r="D713" s="95">
        <f>C713/C744</f>
        <v>0.017369727047146403</v>
      </c>
      <c r="E713" s="34">
        <v>95</v>
      </c>
      <c r="F713" s="96">
        <f>E713/E744</f>
        <v>0.03349788434414669</v>
      </c>
    </row>
    <row r="714" spans="1:6" ht="15" customHeight="1">
      <c r="A714" s="154"/>
      <c r="B714" s="52" t="s">
        <v>94</v>
      </c>
      <c r="C714" s="94">
        <v>17</v>
      </c>
      <c r="D714" s="95">
        <f>C714/C744</f>
        <v>0.04218362282878412</v>
      </c>
      <c r="E714" s="34">
        <v>105</v>
      </c>
      <c r="F714" s="96">
        <f>E714/E744</f>
        <v>0.03702397743300423</v>
      </c>
    </row>
    <row r="715" spans="1:6" ht="15" customHeight="1">
      <c r="A715" s="154"/>
      <c r="B715" s="52" t="s">
        <v>95</v>
      </c>
      <c r="C715" s="94">
        <v>2</v>
      </c>
      <c r="D715" s="95">
        <f>C715/C744</f>
        <v>0.004962779156327543</v>
      </c>
      <c r="E715" s="34">
        <v>23</v>
      </c>
      <c r="F715" s="96">
        <f>E715/E744</f>
        <v>0.008110014104372355</v>
      </c>
    </row>
    <row r="716" spans="1:6" ht="15" customHeight="1">
      <c r="A716" s="154"/>
      <c r="B716" s="52" t="s">
        <v>96</v>
      </c>
      <c r="C716" s="94">
        <v>2</v>
      </c>
      <c r="D716" s="95">
        <f>C716/C744</f>
        <v>0.004962779156327543</v>
      </c>
      <c r="E716" s="34">
        <v>5</v>
      </c>
      <c r="F716" s="96">
        <f>E716/E744</f>
        <v>0.001763046544428773</v>
      </c>
    </row>
    <row r="717" spans="1:6" ht="15" customHeight="1">
      <c r="A717" s="154"/>
      <c r="B717" s="52" t="s">
        <v>97</v>
      </c>
      <c r="C717" s="94">
        <v>7</v>
      </c>
      <c r="D717" s="95">
        <f>C717/C744</f>
        <v>0.017369727047146403</v>
      </c>
      <c r="E717" s="34">
        <v>97</v>
      </c>
      <c r="F717" s="96">
        <f>E717/E744</f>
        <v>0.0342031029619182</v>
      </c>
    </row>
    <row r="718" spans="1:6" ht="15" customHeight="1">
      <c r="A718" s="154"/>
      <c r="B718" s="52" t="s">
        <v>98</v>
      </c>
      <c r="C718" s="94">
        <v>6</v>
      </c>
      <c r="D718" s="95">
        <f>C718/C744</f>
        <v>0.01488833746898263</v>
      </c>
      <c r="E718" s="34">
        <v>24</v>
      </c>
      <c r="F718" s="96">
        <f>E718/E744</f>
        <v>0.00846262341325811</v>
      </c>
    </row>
    <row r="719" spans="1:6" ht="15" customHeight="1">
      <c r="A719" s="154"/>
      <c r="B719" s="52" t="s">
        <v>99</v>
      </c>
      <c r="C719" s="94">
        <v>0</v>
      </c>
      <c r="D719" s="95">
        <f>C719/C744</f>
        <v>0</v>
      </c>
      <c r="E719" s="34">
        <v>1</v>
      </c>
      <c r="F719" s="96">
        <f>E719/E744</f>
        <v>0.0003526093088857546</v>
      </c>
    </row>
    <row r="720" spans="1:6" ht="15" customHeight="1">
      <c r="A720" s="154"/>
      <c r="B720" s="52" t="s">
        <v>100</v>
      </c>
      <c r="C720" s="94">
        <v>0</v>
      </c>
      <c r="D720" s="95">
        <f>C720/C744</f>
        <v>0</v>
      </c>
      <c r="E720" s="34">
        <v>2</v>
      </c>
      <c r="F720" s="96">
        <f>E720/E744</f>
        <v>0.0007052186177715092</v>
      </c>
    </row>
    <row r="721" spans="1:6" ht="15" customHeight="1">
      <c r="A721" s="154"/>
      <c r="B721" s="52" t="s">
        <v>101</v>
      </c>
      <c r="C721" s="94">
        <v>3</v>
      </c>
      <c r="D721" s="95">
        <f>C721/C744</f>
        <v>0.007444168734491315</v>
      </c>
      <c r="E721" s="34">
        <v>14</v>
      </c>
      <c r="F721" s="96">
        <f>E721/E744</f>
        <v>0.004936530324400564</v>
      </c>
    </row>
    <row r="722" spans="1:6" ht="15" customHeight="1">
      <c r="A722" s="155"/>
      <c r="B722" s="83" t="s">
        <v>46</v>
      </c>
      <c r="C722" s="103">
        <v>3</v>
      </c>
      <c r="D722" s="99">
        <f>C722/C744</f>
        <v>0.007444168734491315</v>
      </c>
      <c r="E722" s="104">
        <v>38</v>
      </c>
      <c r="F722" s="100">
        <f>E722/E744</f>
        <v>0.013399153737658674</v>
      </c>
    </row>
    <row r="723" spans="1:6" ht="15" customHeight="1">
      <c r="A723" s="153" t="s">
        <v>212</v>
      </c>
      <c r="B723" s="87" t="s">
        <v>102</v>
      </c>
      <c r="C723" s="115">
        <v>0</v>
      </c>
      <c r="D723" s="116">
        <f>C723/C744</f>
        <v>0</v>
      </c>
      <c r="E723" s="117">
        <v>6</v>
      </c>
      <c r="F723" s="118">
        <f>E723/E744</f>
        <v>0.0021156558533145277</v>
      </c>
    </row>
    <row r="724" spans="1:6" ht="15" customHeight="1">
      <c r="A724" s="154"/>
      <c r="B724" s="52" t="s">
        <v>103</v>
      </c>
      <c r="C724" s="94">
        <v>8</v>
      </c>
      <c r="D724" s="95">
        <f>C724/C744</f>
        <v>0.019851116625310174</v>
      </c>
      <c r="E724" s="34">
        <v>17</v>
      </c>
      <c r="F724" s="96">
        <f>E724/E744</f>
        <v>0.005994358251057828</v>
      </c>
    </row>
    <row r="725" spans="1:6" ht="15" customHeight="1">
      <c r="A725" s="154"/>
      <c r="B725" s="52" t="s">
        <v>104</v>
      </c>
      <c r="C725" s="94">
        <v>5</v>
      </c>
      <c r="D725" s="95">
        <f>C725/C744</f>
        <v>0.01240694789081886</v>
      </c>
      <c r="E725" s="34">
        <v>36</v>
      </c>
      <c r="F725" s="96">
        <f>E725/E744</f>
        <v>0.012693935119887164</v>
      </c>
    </row>
    <row r="726" spans="1:6" ht="15" customHeight="1">
      <c r="A726" s="155"/>
      <c r="B726" s="83" t="s">
        <v>46</v>
      </c>
      <c r="C726" s="103">
        <v>2</v>
      </c>
      <c r="D726" s="99">
        <f>C726/C744</f>
        <v>0.004962779156327543</v>
      </c>
      <c r="E726" s="104">
        <v>21</v>
      </c>
      <c r="F726" s="100">
        <f>E726/E744</f>
        <v>0.007404795486600846</v>
      </c>
    </row>
    <row r="727" spans="1:6" ht="15" customHeight="1">
      <c r="A727" s="153" t="s">
        <v>213</v>
      </c>
      <c r="B727" s="87" t="s">
        <v>105</v>
      </c>
      <c r="C727" s="115">
        <v>4</v>
      </c>
      <c r="D727" s="116">
        <f>C727/C744</f>
        <v>0.009925558312655087</v>
      </c>
      <c r="E727" s="117">
        <v>12</v>
      </c>
      <c r="F727" s="118">
        <f>E727/E744</f>
        <v>0.004231311706629055</v>
      </c>
    </row>
    <row r="728" spans="1:6" ht="15" customHeight="1">
      <c r="A728" s="154"/>
      <c r="B728" s="52" t="s">
        <v>106</v>
      </c>
      <c r="C728" s="94">
        <v>1</v>
      </c>
      <c r="D728" s="95">
        <f>C728/C744</f>
        <v>0.0024813895781637717</v>
      </c>
      <c r="E728" s="34">
        <v>7</v>
      </c>
      <c r="F728" s="96">
        <f>E728/E744</f>
        <v>0.002468265162200282</v>
      </c>
    </row>
    <row r="729" spans="1:6" ht="15" customHeight="1">
      <c r="A729" s="155"/>
      <c r="B729" s="83" t="s">
        <v>46</v>
      </c>
      <c r="C729" s="103">
        <v>2</v>
      </c>
      <c r="D729" s="99">
        <f>C729/C744</f>
        <v>0.004962779156327543</v>
      </c>
      <c r="E729" s="104">
        <v>11</v>
      </c>
      <c r="F729" s="100">
        <f>E729/E744</f>
        <v>0.0038787023977433005</v>
      </c>
    </row>
    <row r="730" spans="1:6" ht="15" customHeight="1">
      <c r="A730" s="153" t="s">
        <v>214</v>
      </c>
      <c r="B730" s="87" t="s">
        <v>107</v>
      </c>
      <c r="C730" s="115">
        <v>3</v>
      </c>
      <c r="D730" s="116">
        <f>C730/C744</f>
        <v>0.007444168734491315</v>
      </c>
      <c r="E730" s="117">
        <v>22</v>
      </c>
      <c r="F730" s="118">
        <f>E730/E744</f>
        <v>0.007757404795486601</v>
      </c>
    </row>
    <row r="731" spans="1:6" ht="15" customHeight="1">
      <c r="A731" s="154"/>
      <c r="B731" s="52" t="s">
        <v>108</v>
      </c>
      <c r="C731" s="94">
        <v>2</v>
      </c>
      <c r="D731" s="95">
        <f>C731/C744</f>
        <v>0.004962779156327543</v>
      </c>
      <c r="E731" s="34">
        <v>52</v>
      </c>
      <c r="F731" s="96">
        <f>E731/E744</f>
        <v>0.018335684062059238</v>
      </c>
    </row>
    <row r="732" spans="1:6" ht="15" customHeight="1">
      <c r="A732" s="154"/>
      <c r="B732" s="52" t="s">
        <v>109</v>
      </c>
      <c r="C732" s="94">
        <v>1</v>
      </c>
      <c r="D732" s="95">
        <f>C732/C744</f>
        <v>0.0024813895781637717</v>
      </c>
      <c r="E732" s="34">
        <v>5</v>
      </c>
      <c r="F732" s="96">
        <f>E732/E744</f>
        <v>0.001763046544428773</v>
      </c>
    </row>
    <row r="733" spans="1:6" ht="15" customHeight="1">
      <c r="A733" s="154"/>
      <c r="B733" s="52" t="s">
        <v>110</v>
      </c>
      <c r="C733" s="94">
        <v>1</v>
      </c>
      <c r="D733" s="95">
        <f>C733/C744</f>
        <v>0.0024813895781637717</v>
      </c>
      <c r="E733" s="34">
        <v>2</v>
      </c>
      <c r="F733" s="96">
        <f>E733/E744</f>
        <v>0.0007052186177715092</v>
      </c>
    </row>
    <row r="734" spans="1:6" ht="15" customHeight="1">
      <c r="A734" s="154"/>
      <c r="B734" s="52" t="s">
        <v>111</v>
      </c>
      <c r="C734" s="94">
        <v>9</v>
      </c>
      <c r="D734" s="95">
        <f>C734/C744</f>
        <v>0.022332506203473945</v>
      </c>
      <c r="E734" s="34">
        <v>149</v>
      </c>
      <c r="F734" s="96">
        <f>E734/E744</f>
        <v>0.052538787023977435</v>
      </c>
    </row>
    <row r="735" spans="1:6" ht="15" customHeight="1">
      <c r="A735" s="155"/>
      <c r="B735" s="83" t="s">
        <v>46</v>
      </c>
      <c r="C735" s="103">
        <v>3</v>
      </c>
      <c r="D735" s="99">
        <f>C735/C744</f>
        <v>0.007444168734491315</v>
      </c>
      <c r="E735" s="104">
        <v>30</v>
      </c>
      <c r="F735" s="100">
        <f>E735/E744</f>
        <v>0.010578279266572637</v>
      </c>
    </row>
    <row r="736" spans="1:6" ht="15" customHeight="1">
      <c r="A736" s="153" t="s">
        <v>215</v>
      </c>
      <c r="B736" s="87" t="s">
        <v>112</v>
      </c>
      <c r="C736" s="115">
        <v>0</v>
      </c>
      <c r="D736" s="116">
        <f>C736/C744</f>
        <v>0</v>
      </c>
      <c r="E736" s="117">
        <v>1</v>
      </c>
      <c r="F736" s="118">
        <f>E736/E744</f>
        <v>0.0003526093088857546</v>
      </c>
    </row>
    <row r="737" spans="1:6" ht="15" customHeight="1">
      <c r="A737" s="154"/>
      <c r="B737" s="52" t="s">
        <v>113</v>
      </c>
      <c r="C737" s="94">
        <v>2</v>
      </c>
      <c r="D737" s="95">
        <f>C737/C744</f>
        <v>0.004962779156327543</v>
      </c>
      <c r="E737" s="34">
        <v>4</v>
      </c>
      <c r="F737" s="96">
        <f>E737/E744</f>
        <v>0.0014104372355430183</v>
      </c>
    </row>
    <row r="738" spans="1:6" ht="15" customHeight="1">
      <c r="A738" s="154"/>
      <c r="B738" s="52" t="s">
        <v>114</v>
      </c>
      <c r="C738" s="94">
        <v>0</v>
      </c>
      <c r="D738" s="95">
        <f>C738/C744</f>
        <v>0</v>
      </c>
      <c r="E738" s="34">
        <v>3</v>
      </c>
      <c r="F738" s="96">
        <f>E738/E744</f>
        <v>0.0010578279266572638</v>
      </c>
    </row>
    <row r="739" spans="1:6" ht="15" customHeight="1">
      <c r="A739" s="154"/>
      <c r="B739" s="52" t="s">
        <v>115</v>
      </c>
      <c r="C739" s="94">
        <v>2</v>
      </c>
      <c r="D739" s="95">
        <f>C739/C744</f>
        <v>0.004962779156327543</v>
      </c>
      <c r="E739" s="34">
        <v>10</v>
      </c>
      <c r="F739" s="96">
        <f>E739/E744</f>
        <v>0.003526093088857546</v>
      </c>
    </row>
    <row r="740" spans="1:6" ht="15" customHeight="1">
      <c r="A740" s="154"/>
      <c r="B740" s="52" t="s">
        <v>116</v>
      </c>
      <c r="C740" s="94">
        <v>1</v>
      </c>
      <c r="D740" s="95">
        <f>C740/C744</f>
        <v>0.0024813895781637717</v>
      </c>
      <c r="E740" s="34">
        <v>7</v>
      </c>
      <c r="F740" s="96">
        <f>E740/E744</f>
        <v>0.002468265162200282</v>
      </c>
    </row>
    <row r="741" spans="1:6" ht="15" customHeight="1">
      <c r="A741" s="155"/>
      <c r="B741" s="83" t="s">
        <v>46</v>
      </c>
      <c r="C741" s="103">
        <v>2</v>
      </c>
      <c r="D741" s="99">
        <f>C741/C744</f>
        <v>0.004962779156327543</v>
      </c>
      <c r="E741" s="104">
        <v>3</v>
      </c>
      <c r="F741" s="100">
        <f>E741/E744</f>
        <v>0.0010578279266572638</v>
      </c>
    </row>
    <row r="742" spans="1:6" ht="15" customHeight="1">
      <c r="A742" s="175" t="s">
        <v>303</v>
      </c>
      <c r="B742" s="176"/>
      <c r="C742" s="115">
        <v>40</v>
      </c>
      <c r="D742" s="116">
        <f>C742/C744</f>
        <v>0.09925558312655088</v>
      </c>
      <c r="E742" s="117">
        <v>340</v>
      </c>
      <c r="F742" s="118">
        <f>E742/E744</f>
        <v>0.11988716502115655</v>
      </c>
    </row>
    <row r="743" spans="1:6" ht="15" customHeight="1">
      <c r="A743" s="168" t="s">
        <v>350</v>
      </c>
      <c r="B743" s="169"/>
      <c r="C743" s="108">
        <v>21</v>
      </c>
      <c r="D743" s="109">
        <f>C743/C744</f>
        <v>0.052109181141439205</v>
      </c>
      <c r="E743" s="60">
        <v>113</v>
      </c>
      <c r="F743" s="110">
        <f>E743/E744</f>
        <v>0.03984485190409027</v>
      </c>
    </row>
    <row r="744" spans="1:6" ht="15" customHeight="1">
      <c r="A744" s="170" t="s">
        <v>5</v>
      </c>
      <c r="B744" s="171"/>
      <c r="C744" s="103">
        <f>SUM(C657:C674,C676:C708,C710:C743)</f>
        <v>403</v>
      </c>
      <c r="D744" s="99">
        <v>1</v>
      </c>
      <c r="E744" s="104">
        <f>SUM(E657:E674,E676:E708,E710:E743)</f>
        <v>2836</v>
      </c>
      <c r="F744" s="100">
        <v>1</v>
      </c>
    </row>
    <row r="745" spans="1:6" s="4" customFormat="1" ht="30" customHeight="1">
      <c r="A745" s="163" t="s">
        <v>229</v>
      </c>
      <c r="B745" s="164"/>
      <c r="C745" s="164"/>
      <c r="D745" s="164"/>
      <c r="E745" s="164"/>
      <c r="F745" s="165"/>
    </row>
    <row r="746" spans="1:6" s="4" customFormat="1" ht="15" customHeight="1">
      <c r="A746" s="172" t="s">
        <v>117</v>
      </c>
      <c r="B746" s="173"/>
      <c r="C746" s="105">
        <v>129</v>
      </c>
      <c r="D746" s="106">
        <v>0.292</v>
      </c>
      <c r="E746" s="55">
        <v>1162</v>
      </c>
      <c r="F746" s="107">
        <v>0.379</v>
      </c>
    </row>
    <row r="747" spans="1:6" s="4" customFormat="1" ht="15" customHeight="1">
      <c r="A747" s="159" t="s">
        <v>118</v>
      </c>
      <c r="B747" s="160"/>
      <c r="C747" s="94">
        <v>14</v>
      </c>
      <c r="D747" s="95">
        <v>0.032</v>
      </c>
      <c r="E747" s="34">
        <v>79</v>
      </c>
      <c r="F747" s="96">
        <v>0.026</v>
      </c>
    </row>
    <row r="748" spans="1:6" s="4" customFormat="1" ht="15" customHeight="1">
      <c r="A748" s="159" t="s">
        <v>218</v>
      </c>
      <c r="B748" s="160"/>
      <c r="C748" s="94">
        <v>21</v>
      </c>
      <c r="D748" s="95">
        <v>0.048</v>
      </c>
      <c r="E748" s="34">
        <v>144</v>
      </c>
      <c r="F748" s="96">
        <v>0.047</v>
      </c>
    </row>
    <row r="749" spans="1:6" s="4" customFormat="1" ht="15" customHeight="1">
      <c r="A749" s="159" t="s">
        <v>219</v>
      </c>
      <c r="B749" s="160"/>
      <c r="C749" s="94">
        <v>15</v>
      </c>
      <c r="D749" s="95">
        <v>0.034</v>
      </c>
      <c r="E749" s="34">
        <v>154</v>
      </c>
      <c r="F749" s="96">
        <v>0.05</v>
      </c>
    </row>
    <row r="750" spans="1:6" s="4" customFormat="1" ht="15" customHeight="1">
      <c r="A750" s="168" t="s">
        <v>220</v>
      </c>
      <c r="B750" s="169"/>
      <c r="C750" s="94">
        <v>10</v>
      </c>
      <c r="D750" s="95">
        <v>0.023</v>
      </c>
      <c r="E750" s="34">
        <v>130</v>
      </c>
      <c r="F750" s="96">
        <v>0.042</v>
      </c>
    </row>
    <row r="751" spans="1:6" s="4" customFormat="1" ht="15" customHeight="1">
      <c r="A751" s="168" t="s">
        <v>221</v>
      </c>
      <c r="B751" s="169"/>
      <c r="C751" s="94">
        <v>47</v>
      </c>
      <c r="D751" s="95">
        <v>0.106</v>
      </c>
      <c r="E751" s="34">
        <v>330</v>
      </c>
      <c r="F751" s="96">
        <v>0.108</v>
      </c>
    </row>
    <row r="752" spans="1:6" s="4" customFormat="1" ht="15" customHeight="1">
      <c r="A752" s="168" t="s">
        <v>222</v>
      </c>
      <c r="B752" s="169"/>
      <c r="C752" s="94">
        <v>23</v>
      </c>
      <c r="D752" s="95">
        <v>0.052</v>
      </c>
      <c r="E752" s="34">
        <v>165</v>
      </c>
      <c r="F752" s="96">
        <v>0.054</v>
      </c>
    </row>
    <row r="753" spans="1:6" s="4" customFormat="1" ht="15" customHeight="1">
      <c r="A753" s="184" t="s">
        <v>223</v>
      </c>
      <c r="B753" s="185"/>
      <c r="C753" s="103">
        <v>16</v>
      </c>
      <c r="D753" s="99">
        <v>0.036</v>
      </c>
      <c r="E753" s="104">
        <v>107</v>
      </c>
      <c r="F753" s="100">
        <v>0.035</v>
      </c>
    </row>
    <row r="754" spans="1:6" s="4" customFormat="1" ht="30" customHeight="1">
      <c r="A754" s="163" t="s">
        <v>230</v>
      </c>
      <c r="B754" s="164"/>
      <c r="C754" s="164"/>
      <c r="D754" s="164"/>
      <c r="E754" s="164"/>
      <c r="F754" s="165"/>
    </row>
    <row r="755" spans="1:6" s="4" customFormat="1" ht="15" customHeight="1">
      <c r="A755" s="159" t="s">
        <v>224</v>
      </c>
      <c r="B755" s="160"/>
      <c r="C755" s="94">
        <v>17</v>
      </c>
      <c r="D755" s="95">
        <v>0.038</v>
      </c>
      <c r="E755" s="34">
        <v>102</v>
      </c>
      <c r="F755" s="96">
        <v>0.033</v>
      </c>
    </row>
    <row r="756" spans="1:6" s="4" customFormat="1" ht="15" customHeight="1">
      <c r="A756" s="159" t="s">
        <v>225</v>
      </c>
      <c r="B756" s="160"/>
      <c r="C756" s="94">
        <v>10</v>
      </c>
      <c r="D756" s="95">
        <v>0.023</v>
      </c>
      <c r="E756" s="34">
        <v>59</v>
      </c>
      <c r="F756" s="96">
        <v>0.019</v>
      </c>
    </row>
    <row r="757" spans="1:6" s="4" customFormat="1" ht="15" customHeight="1">
      <c r="A757" s="168" t="s">
        <v>226</v>
      </c>
      <c r="B757" s="169"/>
      <c r="C757" s="94">
        <v>6</v>
      </c>
      <c r="D757" s="95">
        <v>0.014</v>
      </c>
      <c r="E757" s="34">
        <v>47</v>
      </c>
      <c r="F757" s="96">
        <v>0.015</v>
      </c>
    </row>
    <row r="758" spans="1:6" s="4" customFormat="1" ht="15" customHeight="1">
      <c r="A758" s="168" t="s">
        <v>227</v>
      </c>
      <c r="B758" s="169"/>
      <c r="C758" s="94">
        <v>11</v>
      </c>
      <c r="D758" s="95">
        <v>0.025</v>
      </c>
      <c r="E758" s="34">
        <v>48</v>
      </c>
      <c r="F758" s="96">
        <v>0.016</v>
      </c>
    </row>
    <row r="759" spans="1:6" s="4" customFormat="1" ht="15" customHeight="1">
      <c r="A759" s="168" t="s">
        <v>228</v>
      </c>
      <c r="B759" s="169"/>
      <c r="C759" s="94">
        <v>9</v>
      </c>
      <c r="D759" s="95">
        <v>0.02</v>
      </c>
      <c r="E759" s="34">
        <v>32</v>
      </c>
      <c r="F759" s="96">
        <v>0.01</v>
      </c>
    </row>
    <row r="760" spans="1:6" s="4" customFormat="1" ht="15" customHeight="1">
      <c r="A760" s="168" t="s">
        <v>119</v>
      </c>
      <c r="B760" s="169"/>
      <c r="C760" s="94">
        <v>18</v>
      </c>
      <c r="D760" s="95">
        <v>0.041</v>
      </c>
      <c r="E760" s="34">
        <v>91</v>
      </c>
      <c r="F760" s="96">
        <v>0.03</v>
      </c>
    </row>
    <row r="761" spans="1:6" s="4" customFormat="1" ht="30" customHeight="1">
      <c r="A761" s="168" t="s">
        <v>120</v>
      </c>
      <c r="B761" s="169"/>
      <c r="C761" s="94">
        <v>96</v>
      </c>
      <c r="D761" s="95">
        <v>0.217</v>
      </c>
      <c r="E761" s="34">
        <v>416</v>
      </c>
      <c r="F761" s="96">
        <v>0.136</v>
      </c>
    </row>
    <row r="762" spans="1:6" s="4" customFormat="1" ht="15" customHeight="1">
      <c r="A762" s="161" t="s">
        <v>5</v>
      </c>
      <c r="B762" s="162"/>
      <c r="C762" s="103">
        <v>442</v>
      </c>
      <c r="D762" s="99">
        <v>1</v>
      </c>
      <c r="E762" s="104">
        <v>3066</v>
      </c>
      <c r="F762" s="100">
        <v>1</v>
      </c>
    </row>
    <row r="763" spans="1:6" s="4" customFormat="1" ht="30" customHeight="1">
      <c r="A763" s="163" t="s">
        <v>362</v>
      </c>
      <c r="B763" s="164"/>
      <c r="C763" s="164"/>
      <c r="D763" s="164"/>
      <c r="E763" s="164"/>
      <c r="F763" s="165"/>
    </row>
    <row r="764" spans="1:6" ht="15" customHeight="1">
      <c r="A764" s="159" t="s">
        <v>121</v>
      </c>
      <c r="B764" s="160"/>
      <c r="C764" s="94">
        <v>113</v>
      </c>
      <c r="D764" s="95">
        <v>0.358</v>
      </c>
      <c r="E764" s="34">
        <v>806</v>
      </c>
      <c r="F764" s="96">
        <v>0.422</v>
      </c>
    </row>
    <row r="765" spans="1:6" ht="15" customHeight="1">
      <c r="A765" s="159" t="s">
        <v>122</v>
      </c>
      <c r="B765" s="160"/>
      <c r="C765" s="94">
        <v>58</v>
      </c>
      <c r="D765" s="95">
        <v>0.184</v>
      </c>
      <c r="E765" s="34">
        <v>341</v>
      </c>
      <c r="F765" s="96">
        <v>0.178</v>
      </c>
    </row>
    <row r="766" spans="1:6" ht="15" customHeight="1">
      <c r="A766" s="168" t="s">
        <v>123</v>
      </c>
      <c r="B766" s="169"/>
      <c r="C766" s="94">
        <v>31</v>
      </c>
      <c r="D766" s="95">
        <v>0.098</v>
      </c>
      <c r="E766" s="34">
        <v>176</v>
      </c>
      <c r="F766" s="96">
        <v>0.092</v>
      </c>
    </row>
    <row r="767" spans="1:6" ht="15" customHeight="1">
      <c r="A767" s="168" t="s">
        <v>124</v>
      </c>
      <c r="B767" s="169"/>
      <c r="C767" s="94">
        <v>35</v>
      </c>
      <c r="D767" s="95">
        <v>0.111</v>
      </c>
      <c r="E767" s="34">
        <v>194</v>
      </c>
      <c r="F767" s="96">
        <v>0.102</v>
      </c>
    </row>
    <row r="768" spans="1:6" ht="15" customHeight="1">
      <c r="A768" s="168" t="s">
        <v>125</v>
      </c>
      <c r="B768" s="169"/>
      <c r="C768" s="94">
        <v>33</v>
      </c>
      <c r="D768" s="95">
        <v>0.104</v>
      </c>
      <c r="E768" s="34">
        <v>190</v>
      </c>
      <c r="F768" s="96">
        <v>0.099</v>
      </c>
    </row>
    <row r="769" spans="1:6" ht="15" customHeight="1">
      <c r="A769" s="168" t="s">
        <v>126</v>
      </c>
      <c r="B769" s="169"/>
      <c r="C769" s="94">
        <v>46</v>
      </c>
      <c r="D769" s="95">
        <v>0.146</v>
      </c>
      <c r="E769" s="34">
        <v>204</v>
      </c>
      <c r="F769" s="96">
        <v>0.107</v>
      </c>
    </row>
    <row r="770" spans="1:6" ht="15" customHeight="1">
      <c r="A770" s="161" t="s">
        <v>5</v>
      </c>
      <c r="B770" s="162"/>
      <c r="C770" s="103">
        <v>316</v>
      </c>
      <c r="D770" s="99">
        <v>1</v>
      </c>
      <c r="E770" s="104">
        <v>1911</v>
      </c>
      <c r="F770" s="100">
        <v>1</v>
      </c>
    </row>
    <row r="771" spans="1:6" ht="16.5" customHeight="1">
      <c r="A771" s="163" t="s">
        <v>351</v>
      </c>
      <c r="B771" s="164"/>
      <c r="C771" s="164"/>
      <c r="D771" s="164"/>
      <c r="E771" s="164"/>
      <c r="F771" s="165"/>
    </row>
    <row r="772" spans="1:6" s="5" customFormat="1" ht="30" customHeight="1">
      <c r="A772" s="168" t="s">
        <v>231</v>
      </c>
      <c r="B772" s="169"/>
      <c r="C772" s="111">
        <v>71</v>
      </c>
      <c r="D772" s="112">
        <f>C772/$C$762</f>
        <v>0.16063348416289594</v>
      </c>
      <c r="E772" s="113">
        <v>538</v>
      </c>
      <c r="F772" s="114">
        <f>E772/$E$762</f>
        <v>0.17547292889758642</v>
      </c>
    </row>
    <row r="773" spans="1:6" s="5" customFormat="1" ht="30" customHeight="1">
      <c r="A773" s="168" t="s">
        <v>232</v>
      </c>
      <c r="B773" s="169"/>
      <c r="C773" s="111">
        <v>30</v>
      </c>
      <c r="D773" s="112">
        <f aca="true" t="shared" si="6" ref="D773:D782">C773/$C$762</f>
        <v>0.06787330316742081</v>
      </c>
      <c r="E773" s="113">
        <v>355</v>
      </c>
      <c r="F773" s="114">
        <f aca="true" t="shared" si="7" ref="F773:F782">E773/$E$762</f>
        <v>0.11578604044357468</v>
      </c>
    </row>
    <row r="774" spans="1:6" s="5" customFormat="1" ht="30" customHeight="1">
      <c r="A774" s="168" t="s">
        <v>233</v>
      </c>
      <c r="B774" s="169"/>
      <c r="C774" s="111">
        <v>61</v>
      </c>
      <c r="D774" s="112">
        <f t="shared" si="6"/>
        <v>0.13800904977375567</v>
      </c>
      <c r="E774" s="113">
        <v>68</v>
      </c>
      <c r="F774" s="114">
        <f t="shared" si="7"/>
        <v>0.02217873450750163</v>
      </c>
    </row>
    <row r="775" spans="1:6" s="5" customFormat="1" ht="30" customHeight="1">
      <c r="A775" s="168" t="s">
        <v>234</v>
      </c>
      <c r="B775" s="169"/>
      <c r="C775" s="111">
        <v>23</v>
      </c>
      <c r="D775" s="112">
        <f t="shared" si="6"/>
        <v>0.05203619909502263</v>
      </c>
      <c r="E775" s="113">
        <v>123</v>
      </c>
      <c r="F775" s="114">
        <f t="shared" si="7"/>
        <v>0.040117416829745595</v>
      </c>
    </row>
    <row r="776" spans="1:6" s="5" customFormat="1" ht="30" customHeight="1">
      <c r="A776" s="168" t="s">
        <v>235</v>
      </c>
      <c r="B776" s="169"/>
      <c r="C776" s="111">
        <v>2</v>
      </c>
      <c r="D776" s="112">
        <f t="shared" si="6"/>
        <v>0.004524886877828055</v>
      </c>
      <c r="E776" s="113">
        <v>60</v>
      </c>
      <c r="F776" s="114">
        <f t="shared" si="7"/>
        <v>0.019569471624266144</v>
      </c>
    </row>
    <row r="777" spans="1:6" s="5" customFormat="1" ht="30" customHeight="1">
      <c r="A777" s="168" t="s">
        <v>352</v>
      </c>
      <c r="B777" s="169"/>
      <c r="C777" s="111">
        <v>61</v>
      </c>
      <c r="D777" s="112">
        <f t="shared" si="6"/>
        <v>0.13800904977375567</v>
      </c>
      <c r="E777" s="113">
        <v>215</v>
      </c>
      <c r="F777" s="114">
        <f t="shared" si="7"/>
        <v>0.07012393998695368</v>
      </c>
    </row>
    <row r="778" spans="1:6" s="5" customFormat="1" ht="30" customHeight="1">
      <c r="A778" s="177" t="s">
        <v>236</v>
      </c>
      <c r="B778" s="178"/>
      <c r="C778" s="119">
        <v>13</v>
      </c>
      <c r="D778" s="120">
        <f t="shared" si="6"/>
        <v>0.029411764705882353</v>
      </c>
      <c r="E778" s="121">
        <v>161</v>
      </c>
      <c r="F778" s="122">
        <f t="shared" si="7"/>
        <v>0.05251141552511415</v>
      </c>
    </row>
    <row r="779" spans="1:6" s="5" customFormat="1" ht="30" customHeight="1">
      <c r="A779" s="177" t="s">
        <v>237</v>
      </c>
      <c r="B779" s="178"/>
      <c r="C779" s="119">
        <v>98</v>
      </c>
      <c r="D779" s="120">
        <f t="shared" si="6"/>
        <v>0.22171945701357465</v>
      </c>
      <c r="E779" s="121">
        <v>672</v>
      </c>
      <c r="F779" s="122">
        <f t="shared" si="7"/>
        <v>0.2191780821917808</v>
      </c>
    </row>
    <row r="780" spans="1:6" s="5" customFormat="1" ht="30" customHeight="1">
      <c r="A780" s="177" t="s">
        <v>238</v>
      </c>
      <c r="B780" s="178"/>
      <c r="C780" s="119">
        <v>45</v>
      </c>
      <c r="D780" s="120">
        <f t="shared" si="6"/>
        <v>0.10180995475113122</v>
      </c>
      <c r="E780" s="121">
        <v>315</v>
      </c>
      <c r="F780" s="122">
        <f t="shared" si="7"/>
        <v>0.10273972602739725</v>
      </c>
    </row>
    <row r="781" spans="1:6" s="5" customFormat="1" ht="30" customHeight="1">
      <c r="A781" s="177" t="s">
        <v>239</v>
      </c>
      <c r="B781" s="178"/>
      <c r="C781" s="119">
        <v>168</v>
      </c>
      <c r="D781" s="120">
        <f t="shared" si="6"/>
        <v>0.38009049773755654</v>
      </c>
      <c r="E781" s="121">
        <v>1207</v>
      </c>
      <c r="F781" s="122">
        <f t="shared" si="7"/>
        <v>0.39367253750815395</v>
      </c>
    </row>
    <row r="782" spans="1:6" s="5" customFormat="1" ht="15" customHeight="1">
      <c r="A782" s="182" t="s">
        <v>180</v>
      </c>
      <c r="B782" s="183"/>
      <c r="C782" s="123">
        <v>37</v>
      </c>
      <c r="D782" s="124">
        <f t="shared" si="6"/>
        <v>0.083710407239819</v>
      </c>
      <c r="E782" s="125">
        <v>164</v>
      </c>
      <c r="F782" s="126">
        <f t="shared" si="7"/>
        <v>0.05348988910632746</v>
      </c>
    </row>
    <row r="783" spans="1:6" s="22" customFormat="1" ht="30" customHeight="1">
      <c r="A783" s="163" t="s">
        <v>240</v>
      </c>
      <c r="B783" s="164"/>
      <c r="C783" s="164"/>
      <c r="D783" s="164"/>
      <c r="E783" s="164"/>
      <c r="F783" s="165"/>
    </row>
    <row r="784" spans="1:6" ht="15" customHeight="1">
      <c r="A784" s="175" t="s">
        <v>241</v>
      </c>
      <c r="B784" s="176"/>
      <c r="C784" s="127">
        <v>5</v>
      </c>
      <c r="D784" s="128">
        <v>0.011</v>
      </c>
      <c r="E784" s="129">
        <v>62</v>
      </c>
      <c r="F784" s="130">
        <v>0.02</v>
      </c>
    </row>
    <row r="785" spans="1:6" ht="15" customHeight="1">
      <c r="A785" s="168" t="s">
        <v>242</v>
      </c>
      <c r="B785" s="169"/>
      <c r="C785" s="111">
        <v>33</v>
      </c>
      <c r="D785" s="112">
        <v>0.074</v>
      </c>
      <c r="E785" s="113">
        <v>269</v>
      </c>
      <c r="F785" s="114">
        <v>0.088</v>
      </c>
    </row>
    <row r="786" spans="1:6" ht="15" customHeight="1">
      <c r="A786" s="168" t="s">
        <v>243</v>
      </c>
      <c r="B786" s="169"/>
      <c r="C786" s="111">
        <v>5</v>
      </c>
      <c r="D786" s="112">
        <v>0.011</v>
      </c>
      <c r="E786" s="113">
        <v>59</v>
      </c>
      <c r="F786" s="114">
        <v>0.019</v>
      </c>
    </row>
    <row r="787" spans="1:6" ht="15" customHeight="1">
      <c r="A787" s="168" t="s">
        <v>244</v>
      </c>
      <c r="B787" s="169"/>
      <c r="C787" s="111">
        <v>40</v>
      </c>
      <c r="D787" s="112">
        <v>0.089</v>
      </c>
      <c r="E787" s="113">
        <v>326</v>
      </c>
      <c r="F787" s="114">
        <v>0.106</v>
      </c>
    </row>
    <row r="788" spans="1:6" ht="15" customHeight="1">
      <c r="A788" s="168" t="s">
        <v>245</v>
      </c>
      <c r="B788" s="169"/>
      <c r="C788" s="111">
        <v>144</v>
      </c>
      <c r="D788" s="112">
        <v>0.321</v>
      </c>
      <c r="E788" s="113">
        <v>876</v>
      </c>
      <c r="F788" s="114">
        <v>0.285</v>
      </c>
    </row>
    <row r="789" spans="1:6" ht="15" customHeight="1">
      <c r="A789" s="168" t="s">
        <v>246</v>
      </c>
      <c r="B789" s="169"/>
      <c r="C789" s="111">
        <v>218</v>
      </c>
      <c r="D789" s="112">
        <v>0.487</v>
      </c>
      <c r="E789" s="113">
        <v>1458</v>
      </c>
      <c r="F789" s="114">
        <v>0.475</v>
      </c>
    </row>
    <row r="790" spans="1:6" ht="15" customHeight="1">
      <c r="A790" s="177" t="s">
        <v>247</v>
      </c>
      <c r="B790" s="178"/>
      <c r="C790" s="111">
        <v>3</v>
      </c>
      <c r="D790" s="112">
        <v>0.007</v>
      </c>
      <c r="E790" s="113">
        <v>21</v>
      </c>
      <c r="F790" s="114">
        <v>0.007</v>
      </c>
    </row>
    <row r="791" spans="1:6" s="18" customFormat="1" ht="15" customHeight="1">
      <c r="A791" s="161" t="s">
        <v>5</v>
      </c>
      <c r="B791" s="162"/>
      <c r="C791" s="123">
        <v>448</v>
      </c>
      <c r="D791" s="124">
        <v>1</v>
      </c>
      <c r="E791" s="125">
        <v>3071</v>
      </c>
      <c r="F791" s="126">
        <v>1</v>
      </c>
    </row>
    <row r="792" spans="1:6" ht="16.5" customHeight="1">
      <c r="A792" s="163" t="s">
        <v>248</v>
      </c>
      <c r="B792" s="164"/>
      <c r="C792" s="164"/>
      <c r="D792" s="164"/>
      <c r="E792" s="164"/>
      <c r="F792" s="165"/>
    </row>
    <row r="793" spans="1:6" ht="15" customHeight="1">
      <c r="A793" s="166" t="s">
        <v>249</v>
      </c>
      <c r="B793" s="167"/>
      <c r="C793" s="131">
        <v>181</v>
      </c>
      <c r="D793" s="132">
        <v>0.404</v>
      </c>
      <c r="E793" s="133">
        <v>1215</v>
      </c>
      <c r="F793" s="134">
        <v>0.395</v>
      </c>
    </row>
    <row r="794" spans="1:6" ht="15" customHeight="1">
      <c r="A794" s="168" t="s">
        <v>250</v>
      </c>
      <c r="B794" s="169"/>
      <c r="C794" s="111">
        <v>262</v>
      </c>
      <c r="D794" s="112">
        <v>0.585</v>
      </c>
      <c r="E794" s="113">
        <v>1846</v>
      </c>
      <c r="F794" s="114">
        <v>0.6</v>
      </c>
    </row>
    <row r="795" spans="1:6" ht="15" customHeight="1">
      <c r="A795" s="168" t="s">
        <v>354</v>
      </c>
      <c r="B795" s="169"/>
      <c r="C795" s="111">
        <v>5</v>
      </c>
      <c r="D795" s="112">
        <v>0.011</v>
      </c>
      <c r="E795" s="113">
        <v>14</v>
      </c>
      <c r="F795" s="114">
        <v>0.005</v>
      </c>
    </row>
    <row r="796" spans="1:6" ht="15" customHeight="1">
      <c r="A796" s="170" t="s">
        <v>5</v>
      </c>
      <c r="B796" s="171"/>
      <c r="C796" s="123">
        <v>448</v>
      </c>
      <c r="D796" s="124">
        <v>1</v>
      </c>
      <c r="E796" s="125">
        <v>3075</v>
      </c>
      <c r="F796" s="126">
        <v>1</v>
      </c>
    </row>
    <row r="797" spans="1:6" s="21" customFormat="1" ht="16.5" customHeight="1">
      <c r="A797" s="163" t="s">
        <v>317</v>
      </c>
      <c r="B797" s="157"/>
      <c r="C797" s="157"/>
      <c r="D797" s="157"/>
      <c r="E797" s="157"/>
      <c r="F797" s="158"/>
    </row>
    <row r="798" spans="1:6" s="21" customFormat="1" ht="15" customHeight="1">
      <c r="A798" s="172" t="s">
        <v>353</v>
      </c>
      <c r="B798" s="173"/>
      <c r="C798" s="105">
        <v>425</v>
      </c>
      <c r="D798" s="106">
        <v>0.949</v>
      </c>
      <c r="E798" s="55">
        <v>2917</v>
      </c>
      <c r="F798" s="107">
        <v>0.948</v>
      </c>
    </row>
    <row r="799" spans="1:6" s="21" customFormat="1" ht="15" customHeight="1">
      <c r="A799" s="159" t="s">
        <v>355</v>
      </c>
      <c r="B799" s="160"/>
      <c r="C799" s="94">
        <v>4</v>
      </c>
      <c r="D799" s="95">
        <v>0.009</v>
      </c>
      <c r="E799" s="34">
        <v>33</v>
      </c>
      <c r="F799" s="96">
        <v>0.011</v>
      </c>
    </row>
    <row r="800" spans="1:6" s="21" customFormat="1" ht="15" customHeight="1">
      <c r="A800" s="159" t="s">
        <v>356</v>
      </c>
      <c r="B800" s="160"/>
      <c r="C800" s="94">
        <v>19</v>
      </c>
      <c r="D800" s="95">
        <v>0.042</v>
      </c>
      <c r="E800" s="34">
        <v>127</v>
      </c>
      <c r="F800" s="96">
        <v>0.041</v>
      </c>
    </row>
    <row r="801" spans="1:6" s="21" customFormat="1" ht="15" customHeight="1">
      <c r="A801" s="161" t="s">
        <v>5</v>
      </c>
      <c r="B801" s="162"/>
      <c r="C801" s="103">
        <v>448</v>
      </c>
      <c r="D801" s="99">
        <v>1</v>
      </c>
      <c r="E801" s="104">
        <v>3077</v>
      </c>
      <c r="F801" s="100">
        <v>1</v>
      </c>
    </row>
    <row r="802" spans="1:6" s="2" customFormat="1" ht="16.5" customHeight="1">
      <c r="A802" s="163" t="s">
        <v>318</v>
      </c>
      <c r="B802" s="157"/>
      <c r="C802" s="157"/>
      <c r="D802" s="157"/>
      <c r="E802" s="157"/>
      <c r="F802" s="158"/>
    </row>
    <row r="803" spans="1:6" s="21" customFormat="1" ht="15" customHeight="1">
      <c r="A803" s="172" t="s">
        <v>306</v>
      </c>
      <c r="B803" s="173"/>
      <c r="C803" s="105">
        <v>22</v>
      </c>
      <c r="D803" s="106">
        <v>0.05</v>
      </c>
      <c r="E803" s="55">
        <v>227</v>
      </c>
      <c r="F803" s="107">
        <v>0.074</v>
      </c>
    </row>
    <row r="804" spans="1:6" s="21" customFormat="1" ht="15" customHeight="1">
      <c r="A804" s="159" t="s">
        <v>307</v>
      </c>
      <c r="B804" s="160"/>
      <c r="C804" s="94">
        <v>422</v>
      </c>
      <c r="D804" s="95">
        <v>0.95</v>
      </c>
      <c r="E804" s="34">
        <v>2835</v>
      </c>
      <c r="F804" s="96">
        <v>0.926</v>
      </c>
    </row>
    <row r="805" spans="1:6" s="21" customFormat="1" ht="15" customHeight="1">
      <c r="A805" s="161" t="s">
        <v>5</v>
      </c>
      <c r="B805" s="162"/>
      <c r="C805" s="103">
        <v>444</v>
      </c>
      <c r="D805" s="99">
        <v>1</v>
      </c>
      <c r="E805" s="104">
        <v>3062</v>
      </c>
      <c r="F805" s="100">
        <v>1</v>
      </c>
    </row>
    <row r="806" spans="1:6" s="2" customFormat="1" ht="30" customHeight="1">
      <c r="A806" s="163" t="s">
        <v>379</v>
      </c>
      <c r="B806" s="157"/>
      <c r="C806" s="157"/>
      <c r="D806" s="157"/>
      <c r="E806" s="157"/>
      <c r="F806" s="158"/>
    </row>
    <row r="807" spans="1:6" s="21" customFormat="1" ht="15" customHeight="1">
      <c r="A807" s="174" t="s">
        <v>378</v>
      </c>
      <c r="B807" s="173"/>
      <c r="C807" s="105">
        <v>5</v>
      </c>
      <c r="D807" s="106">
        <f>C807/$C$805</f>
        <v>0.01126126126126126</v>
      </c>
      <c r="E807" s="55">
        <v>60</v>
      </c>
      <c r="F807" s="107">
        <f>E807/$E$805</f>
        <v>0.019595035924232528</v>
      </c>
    </row>
    <row r="808" spans="1:6" s="21" customFormat="1" ht="15" customHeight="1">
      <c r="A808" s="159" t="s">
        <v>308</v>
      </c>
      <c r="B808" s="160"/>
      <c r="C808" s="94">
        <v>23</v>
      </c>
      <c r="D808" s="95">
        <f>C808/$C$805</f>
        <v>0.0518018018018018</v>
      </c>
      <c r="E808" s="34">
        <v>222</v>
      </c>
      <c r="F808" s="96">
        <f>E808/$E$805</f>
        <v>0.07250163291966036</v>
      </c>
    </row>
    <row r="809" spans="1:6" s="21" customFormat="1" ht="15" customHeight="1">
      <c r="A809" s="159" t="s">
        <v>309</v>
      </c>
      <c r="B809" s="160"/>
      <c r="C809" s="94">
        <v>18</v>
      </c>
      <c r="D809" s="95">
        <f>C809/$C$805</f>
        <v>0.04054054054054054</v>
      </c>
      <c r="E809" s="34">
        <v>213</v>
      </c>
      <c r="F809" s="96">
        <f>E809/$E$805</f>
        <v>0.06956237753102547</v>
      </c>
    </row>
    <row r="810" spans="1:6" s="21" customFormat="1" ht="15" customHeight="1">
      <c r="A810" s="159" t="s">
        <v>310</v>
      </c>
      <c r="B810" s="160"/>
      <c r="C810" s="94">
        <v>2</v>
      </c>
      <c r="D810" s="95">
        <f>C810/$C$805</f>
        <v>0.0045045045045045045</v>
      </c>
      <c r="E810" s="34">
        <v>28</v>
      </c>
      <c r="F810" s="96">
        <f>E810/$E$805</f>
        <v>0.009144350097975179</v>
      </c>
    </row>
    <row r="811" spans="1:6" s="21" customFormat="1" ht="15" customHeight="1">
      <c r="A811" s="159" t="s">
        <v>311</v>
      </c>
      <c r="B811" s="160"/>
      <c r="C811" s="94">
        <v>396</v>
      </c>
      <c r="D811" s="95">
        <f>C811/$C$805</f>
        <v>0.8918918918918919</v>
      </c>
      <c r="E811" s="34">
        <v>2609</v>
      </c>
      <c r="F811" s="96">
        <f>E811/$E$805</f>
        <v>0.8520574787720444</v>
      </c>
    </row>
    <row r="812" spans="1:6" s="21" customFormat="1" ht="16.5" customHeight="1">
      <c r="A812" s="163" t="s">
        <v>357</v>
      </c>
      <c r="B812" s="157"/>
      <c r="C812" s="157"/>
      <c r="D812" s="157"/>
      <c r="E812" s="157"/>
      <c r="F812" s="158"/>
    </row>
    <row r="813" spans="1:6" s="21" customFormat="1" ht="15" customHeight="1">
      <c r="A813" s="172" t="s">
        <v>306</v>
      </c>
      <c r="B813" s="173"/>
      <c r="C813" s="105">
        <v>449</v>
      </c>
      <c r="D813" s="106">
        <v>1</v>
      </c>
      <c r="E813" s="55">
        <v>3081</v>
      </c>
      <c r="F813" s="107">
        <v>1</v>
      </c>
    </row>
    <row r="814" spans="1:6" s="21" customFormat="1" ht="15" customHeight="1">
      <c r="A814" s="159" t="s">
        <v>307</v>
      </c>
      <c r="B814" s="160"/>
      <c r="C814" s="94">
        <v>0</v>
      </c>
      <c r="D814" s="95">
        <v>0</v>
      </c>
      <c r="E814" s="34">
        <v>0</v>
      </c>
      <c r="F814" s="96">
        <v>0</v>
      </c>
    </row>
    <row r="815" spans="1:6" s="21" customFormat="1" ht="15" customHeight="1">
      <c r="A815" s="159" t="s">
        <v>358</v>
      </c>
      <c r="B815" s="160"/>
      <c r="C815" s="94">
        <v>0</v>
      </c>
      <c r="D815" s="95">
        <v>0</v>
      </c>
      <c r="E815" s="34">
        <v>0</v>
      </c>
      <c r="F815" s="96">
        <v>0</v>
      </c>
    </row>
    <row r="816" spans="1:6" s="2" customFormat="1" ht="16.5" customHeight="1">
      <c r="A816" s="163" t="s">
        <v>316</v>
      </c>
      <c r="B816" s="157"/>
      <c r="C816" s="157"/>
      <c r="D816" s="157"/>
      <c r="E816" s="157"/>
      <c r="F816" s="158"/>
    </row>
    <row r="817" spans="1:6" s="2" customFormat="1" ht="15" customHeight="1">
      <c r="A817" s="174" t="s">
        <v>378</v>
      </c>
      <c r="B817" s="173"/>
      <c r="C817" s="105">
        <v>2</v>
      </c>
      <c r="D817" s="106">
        <v>0.004</v>
      </c>
      <c r="E817" s="55">
        <v>6</v>
      </c>
      <c r="F817" s="107">
        <v>0.002</v>
      </c>
    </row>
    <row r="818" spans="1:6" s="2" customFormat="1" ht="15" customHeight="1">
      <c r="A818" s="159" t="s">
        <v>308</v>
      </c>
      <c r="B818" s="160"/>
      <c r="C818" s="94">
        <v>5</v>
      </c>
      <c r="D818" s="95">
        <v>0.011</v>
      </c>
      <c r="E818" s="34">
        <v>91</v>
      </c>
      <c r="F818" s="96">
        <v>0.03</v>
      </c>
    </row>
    <row r="819" spans="1:6" s="2" customFormat="1" ht="15" customHeight="1">
      <c r="A819" s="159" t="s">
        <v>309</v>
      </c>
      <c r="B819" s="160"/>
      <c r="C819" s="94">
        <v>11</v>
      </c>
      <c r="D819" s="95">
        <v>0.024</v>
      </c>
      <c r="E819" s="34">
        <v>132</v>
      </c>
      <c r="F819" s="96">
        <v>0.043</v>
      </c>
    </row>
    <row r="820" spans="1:6" s="2" customFormat="1" ht="15" customHeight="1">
      <c r="A820" s="159" t="s">
        <v>310</v>
      </c>
      <c r="B820" s="160"/>
      <c r="C820" s="94">
        <v>0</v>
      </c>
      <c r="D820" s="95">
        <v>0</v>
      </c>
      <c r="E820" s="34">
        <v>6</v>
      </c>
      <c r="F820" s="96">
        <v>0.002</v>
      </c>
    </row>
    <row r="821" spans="1:6" s="2" customFormat="1" ht="15" customHeight="1">
      <c r="A821" s="159" t="s">
        <v>311</v>
      </c>
      <c r="B821" s="160"/>
      <c r="C821" s="94">
        <v>376</v>
      </c>
      <c r="D821" s="95">
        <v>0.837</v>
      </c>
      <c r="E821" s="34">
        <v>2360</v>
      </c>
      <c r="F821" s="96">
        <v>0.766</v>
      </c>
    </row>
    <row r="822" spans="1:6" s="2" customFormat="1" ht="15" customHeight="1">
      <c r="A822" s="159" t="s">
        <v>312</v>
      </c>
      <c r="B822" s="160"/>
      <c r="C822" s="108">
        <v>22</v>
      </c>
      <c r="D822" s="109">
        <v>0.049</v>
      </c>
      <c r="E822" s="60">
        <v>219</v>
      </c>
      <c r="F822" s="110">
        <v>0.071</v>
      </c>
    </row>
    <row r="823" spans="1:6" s="2" customFormat="1" ht="15" customHeight="1">
      <c r="A823" s="159" t="s">
        <v>313</v>
      </c>
      <c r="B823" s="160"/>
      <c r="C823" s="108">
        <v>19</v>
      </c>
      <c r="D823" s="109">
        <v>0.042</v>
      </c>
      <c r="E823" s="60">
        <v>127</v>
      </c>
      <c r="F823" s="110">
        <v>0.041</v>
      </c>
    </row>
    <row r="824" spans="1:6" s="2" customFormat="1" ht="15" customHeight="1">
      <c r="A824" s="159" t="s">
        <v>314</v>
      </c>
      <c r="B824" s="160"/>
      <c r="C824" s="108">
        <v>7</v>
      </c>
      <c r="D824" s="109">
        <v>0.016</v>
      </c>
      <c r="E824" s="60">
        <v>104</v>
      </c>
      <c r="F824" s="110">
        <v>0.034</v>
      </c>
    </row>
    <row r="825" spans="1:6" s="2" customFormat="1" ht="15" customHeight="1">
      <c r="A825" s="159" t="s">
        <v>315</v>
      </c>
      <c r="B825" s="160"/>
      <c r="C825" s="108">
        <v>7</v>
      </c>
      <c r="D825" s="109">
        <v>0.016</v>
      </c>
      <c r="E825" s="60">
        <v>34</v>
      </c>
      <c r="F825" s="110">
        <v>0.011</v>
      </c>
    </row>
    <row r="826" spans="1:6" s="2" customFormat="1" ht="15" customHeight="1">
      <c r="A826" s="161" t="s">
        <v>5</v>
      </c>
      <c r="B826" s="162"/>
      <c r="C826" s="103">
        <v>449</v>
      </c>
      <c r="D826" s="99">
        <v>1</v>
      </c>
      <c r="E826" s="104">
        <v>3079</v>
      </c>
      <c r="F826" s="100">
        <v>1</v>
      </c>
    </row>
    <row r="827" spans="1:6" s="20" customFormat="1" ht="19.5" customHeight="1">
      <c r="A827" s="179" t="s">
        <v>257</v>
      </c>
      <c r="B827" s="180"/>
      <c r="C827" s="180"/>
      <c r="D827" s="180"/>
      <c r="E827" s="180"/>
      <c r="F827" s="181"/>
    </row>
    <row r="828" spans="1:6" ht="16.5" customHeight="1">
      <c r="A828" s="156" t="s">
        <v>334</v>
      </c>
      <c r="B828" s="157"/>
      <c r="C828" s="157"/>
      <c r="D828" s="157"/>
      <c r="E828" s="157"/>
      <c r="F828" s="158"/>
    </row>
    <row r="829" spans="1:6" ht="15" customHeight="1">
      <c r="A829" s="150" t="s">
        <v>258</v>
      </c>
      <c r="B829" s="55" t="s">
        <v>263</v>
      </c>
      <c r="C829" s="105">
        <v>14</v>
      </c>
      <c r="D829" s="135">
        <v>0.031</v>
      </c>
      <c r="E829" s="55">
        <v>86</v>
      </c>
      <c r="F829" s="136">
        <v>0.032</v>
      </c>
    </row>
    <row r="830" spans="1:6" ht="15" customHeight="1">
      <c r="A830" s="151"/>
      <c r="B830" s="34" t="s">
        <v>16</v>
      </c>
      <c r="C830" s="94">
        <v>57</v>
      </c>
      <c r="D830" s="137">
        <v>0.128</v>
      </c>
      <c r="E830" s="34">
        <v>351</v>
      </c>
      <c r="F830" s="138">
        <v>0.131</v>
      </c>
    </row>
    <row r="831" spans="1:6" ht="15" customHeight="1">
      <c r="A831" s="151"/>
      <c r="B831" s="34" t="s">
        <v>264</v>
      </c>
      <c r="C831" s="94">
        <v>65</v>
      </c>
      <c r="D831" s="137">
        <v>0.146</v>
      </c>
      <c r="E831" s="34">
        <v>395</v>
      </c>
      <c r="F831" s="138">
        <v>0.147</v>
      </c>
    </row>
    <row r="832" spans="1:6" ht="15" customHeight="1">
      <c r="A832" s="151"/>
      <c r="B832" s="34" t="s">
        <v>265</v>
      </c>
      <c r="C832" s="94">
        <v>169</v>
      </c>
      <c r="D832" s="137">
        <v>0.38</v>
      </c>
      <c r="E832" s="34">
        <v>1227</v>
      </c>
      <c r="F832" s="138">
        <v>0.456</v>
      </c>
    </row>
    <row r="833" spans="1:6" ht="15" customHeight="1">
      <c r="A833" s="151"/>
      <c r="B833" s="60" t="s">
        <v>20</v>
      </c>
      <c r="C833" s="108">
        <v>140</v>
      </c>
      <c r="D833" s="139">
        <v>0.315</v>
      </c>
      <c r="E833" s="60">
        <v>630</v>
      </c>
      <c r="F833" s="140">
        <v>0.234</v>
      </c>
    </row>
    <row r="834" spans="1:6" ht="15" customHeight="1">
      <c r="A834" s="152"/>
      <c r="B834" s="61" t="s">
        <v>5</v>
      </c>
      <c r="C834" s="103">
        <v>445</v>
      </c>
      <c r="D834" s="141">
        <v>1</v>
      </c>
      <c r="E834" s="104">
        <v>2689</v>
      </c>
      <c r="F834" s="142">
        <v>1</v>
      </c>
    </row>
    <row r="835" spans="1:6" ht="15" customHeight="1">
      <c r="A835" s="150" t="s">
        <v>259</v>
      </c>
      <c r="B835" s="55" t="s">
        <v>263</v>
      </c>
      <c r="C835" s="105">
        <v>2</v>
      </c>
      <c r="D835" s="135">
        <v>0.005</v>
      </c>
      <c r="E835" s="55">
        <v>24</v>
      </c>
      <c r="F835" s="136">
        <v>0.009</v>
      </c>
    </row>
    <row r="836" spans="1:6" ht="15" customHeight="1">
      <c r="A836" s="151"/>
      <c r="B836" s="34" t="s">
        <v>16</v>
      </c>
      <c r="C836" s="94">
        <v>19</v>
      </c>
      <c r="D836" s="137">
        <v>0.043</v>
      </c>
      <c r="E836" s="34">
        <v>130</v>
      </c>
      <c r="F836" s="138">
        <v>0.048</v>
      </c>
    </row>
    <row r="837" spans="1:6" ht="15" customHeight="1">
      <c r="A837" s="151"/>
      <c r="B837" s="34" t="s">
        <v>264</v>
      </c>
      <c r="C837" s="94">
        <v>22</v>
      </c>
      <c r="D837" s="137">
        <v>0.05</v>
      </c>
      <c r="E837" s="34">
        <v>297</v>
      </c>
      <c r="F837" s="138">
        <v>0.111</v>
      </c>
    </row>
    <row r="838" spans="1:6" ht="15" customHeight="1">
      <c r="A838" s="151"/>
      <c r="B838" s="34" t="s">
        <v>265</v>
      </c>
      <c r="C838" s="94">
        <v>191</v>
      </c>
      <c r="D838" s="137">
        <v>0.432</v>
      </c>
      <c r="E838" s="34">
        <v>1226</v>
      </c>
      <c r="F838" s="138">
        <v>0.457</v>
      </c>
    </row>
    <row r="839" spans="1:6" ht="15" customHeight="1">
      <c r="A839" s="151"/>
      <c r="B839" s="60" t="s">
        <v>20</v>
      </c>
      <c r="C839" s="94">
        <v>208</v>
      </c>
      <c r="D839" s="137">
        <v>0.471</v>
      </c>
      <c r="E839" s="34">
        <v>1004</v>
      </c>
      <c r="F839" s="138">
        <v>0.374</v>
      </c>
    </row>
    <row r="840" spans="1:6" ht="15" customHeight="1">
      <c r="A840" s="152"/>
      <c r="B840" s="61" t="s">
        <v>5</v>
      </c>
      <c r="C840" s="103">
        <v>442</v>
      </c>
      <c r="D840" s="141">
        <v>1</v>
      </c>
      <c r="E840" s="104">
        <v>2681</v>
      </c>
      <c r="F840" s="142">
        <v>1</v>
      </c>
    </row>
    <row r="841" spans="1:6" ht="15" customHeight="1">
      <c r="A841" s="153" t="s">
        <v>260</v>
      </c>
      <c r="B841" s="55" t="s">
        <v>263</v>
      </c>
      <c r="C841" s="105">
        <v>2</v>
      </c>
      <c r="D841" s="135">
        <v>0.005</v>
      </c>
      <c r="E841" s="55">
        <v>11</v>
      </c>
      <c r="F841" s="136">
        <v>0.004</v>
      </c>
    </row>
    <row r="842" spans="1:6" ht="15" customHeight="1">
      <c r="A842" s="154"/>
      <c r="B842" s="34" t="s">
        <v>16</v>
      </c>
      <c r="C842" s="94">
        <v>4</v>
      </c>
      <c r="D842" s="137">
        <v>0.009</v>
      </c>
      <c r="E842" s="34">
        <v>23</v>
      </c>
      <c r="F842" s="138">
        <v>0.009</v>
      </c>
    </row>
    <row r="843" spans="1:6" ht="15" customHeight="1">
      <c r="A843" s="154"/>
      <c r="B843" s="34" t="s">
        <v>264</v>
      </c>
      <c r="C843" s="94">
        <v>15</v>
      </c>
      <c r="D843" s="137">
        <v>0.034</v>
      </c>
      <c r="E843" s="34">
        <v>128</v>
      </c>
      <c r="F843" s="138">
        <v>0.048</v>
      </c>
    </row>
    <row r="844" spans="1:6" ht="15" customHeight="1">
      <c r="A844" s="154"/>
      <c r="B844" s="34" t="s">
        <v>265</v>
      </c>
      <c r="C844" s="94">
        <v>222</v>
      </c>
      <c r="D844" s="137">
        <v>0.506</v>
      </c>
      <c r="E844" s="34">
        <v>1351</v>
      </c>
      <c r="F844" s="138">
        <v>0.503</v>
      </c>
    </row>
    <row r="845" spans="1:6" ht="15" customHeight="1">
      <c r="A845" s="154"/>
      <c r="B845" s="60" t="s">
        <v>20</v>
      </c>
      <c r="C845" s="108">
        <v>196</v>
      </c>
      <c r="D845" s="139">
        <v>0.446</v>
      </c>
      <c r="E845" s="60">
        <v>1172</v>
      </c>
      <c r="F845" s="140">
        <v>0.436</v>
      </c>
    </row>
    <row r="846" spans="1:6" ht="15" customHeight="1">
      <c r="A846" s="155"/>
      <c r="B846" s="61" t="s">
        <v>5</v>
      </c>
      <c r="C846" s="103">
        <v>439</v>
      </c>
      <c r="D846" s="141">
        <v>1</v>
      </c>
      <c r="E846" s="104">
        <v>2685</v>
      </c>
      <c r="F846" s="142">
        <v>1</v>
      </c>
    </row>
    <row r="847" spans="1:6" ht="15" customHeight="1">
      <c r="A847" s="150" t="s">
        <v>261</v>
      </c>
      <c r="B847" s="55" t="s">
        <v>263</v>
      </c>
      <c r="C847" s="105">
        <v>3</v>
      </c>
      <c r="D847" s="135">
        <v>0.007</v>
      </c>
      <c r="E847" s="55">
        <v>18</v>
      </c>
      <c r="F847" s="136">
        <v>0.007</v>
      </c>
    </row>
    <row r="848" spans="1:6" ht="15" customHeight="1">
      <c r="A848" s="151"/>
      <c r="B848" s="34" t="s">
        <v>16</v>
      </c>
      <c r="C848" s="94">
        <v>5</v>
      </c>
      <c r="D848" s="137">
        <v>0.011</v>
      </c>
      <c r="E848" s="34">
        <v>38</v>
      </c>
      <c r="F848" s="138">
        <v>0.014</v>
      </c>
    </row>
    <row r="849" spans="1:6" ht="15" customHeight="1">
      <c r="A849" s="151"/>
      <c r="B849" s="34" t="s">
        <v>264</v>
      </c>
      <c r="C849" s="94">
        <v>11</v>
      </c>
      <c r="D849" s="137">
        <v>0.025</v>
      </c>
      <c r="E849" s="34">
        <v>154</v>
      </c>
      <c r="F849" s="138">
        <v>0.057</v>
      </c>
    </row>
    <row r="850" spans="1:6" ht="15" customHeight="1">
      <c r="A850" s="151"/>
      <c r="B850" s="34" t="s">
        <v>265</v>
      </c>
      <c r="C850" s="94">
        <v>220</v>
      </c>
      <c r="D850" s="137">
        <v>0.497</v>
      </c>
      <c r="E850" s="34">
        <v>1351</v>
      </c>
      <c r="F850" s="138">
        <v>0.503</v>
      </c>
    </row>
    <row r="851" spans="1:6" ht="15" customHeight="1">
      <c r="A851" s="151"/>
      <c r="B851" s="60" t="s">
        <v>20</v>
      </c>
      <c r="C851" s="108">
        <v>204</v>
      </c>
      <c r="D851" s="139">
        <v>0.46</v>
      </c>
      <c r="E851" s="60">
        <v>1126</v>
      </c>
      <c r="F851" s="140">
        <v>0.419</v>
      </c>
    </row>
    <row r="852" spans="1:6" ht="15" customHeight="1">
      <c r="A852" s="152"/>
      <c r="B852" s="61" t="s">
        <v>5</v>
      </c>
      <c r="C852" s="103">
        <v>443</v>
      </c>
      <c r="D852" s="141">
        <v>1</v>
      </c>
      <c r="E852" s="104">
        <v>2687</v>
      </c>
      <c r="F852" s="142">
        <v>1</v>
      </c>
    </row>
    <row r="853" spans="1:6" ht="15" customHeight="1">
      <c r="A853" s="150" t="s">
        <v>262</v>
      </c>
      <c r="B853" s="55" t="s">
        <v>263</v>
      </c>
      <c r="C853" s="105">
        <v>2</v>
      </c>
      <c r="D853" s="135">
        <v>0.005</v>
      </c>
      <c r="E853" s="55">
        <v>13</v>
      </c>
      <c r="F853" s="136">
        <v>0.005</v>
      </c>
    </row>
    <row r="854" spans="1:6" ht="15" customHeight="1">
      <c r="A854" s="151"/>
      <c r="B854" s="34" t="s">
        <v>16</v>
      </c>
      <c r="C854" s="94">
        <v>69</v>
      </c>
      <c r="D854" s="137">
        <v>0.156</v>
      </c>
      <c r="E854" s="34">
        <v>374</v>
      </c>
      <c r="F854" s="138">
        <v>0.139</v>
      </c>
    </row>
    <row r="855" spans="1:6" ht="15" customHeight="1">
      <c r="A855" s="151"/>
      <c r="B855" s="34" t="s">
        <v>264</v>
      </c>
      <c r="C855" s="94">
        <v>103</v>
      </c>
      <c r="D855" s="137">
        <v>0.233</v>
      </c>
      <c r="E855" s="34">
        <v>632</v>
      </c>
      <c r="F855" s="138">
        <v>0.235</v>
      </c>
    </row>
    <row r="856" spans="1:6" ht="15" customHeight="1">
      <c r="A856" s="151"/>
      <c r="B856" s="34" t="s">
        <v>265</v>
      </c>
      <c r="C856" s="94">
        <v>204</v>
      </c>
      <c r="D856" s="137">
        <v>0.462</v>
      </c>
      <c r="E856" s="34">
        <v>1303</v>
      </c>
      <c r="F856" s="138">
        <v>0.485</v>
      </c>
    </row>
    <row r="857" spans="1:6" ht="15" customHeight="1">
      <c r="A857" s="151"/>
      <c r="B857" s="60" t="s">
        <v>20</v>
      </c>
      <c r="C857" s="108">
        <v>64</v>
      </c>
      <c r="D857" s="139">
        <v>0.145</v>
      </c>
      <c r="E857" s="60">
        <v>365</v>
      </c>
      <c r="F857" s="140">
        <v>0.136</v>
      </c>
    </row>
    <row r="858" spans="1:6" ht="15" customHeight="1">
      <c r="A858" s="152"/>
      <c r="B858" s="61" t="s">
        <v>5</v>
      </c>
      <c r="C858" s="103">
        <v>442</v>
      </c>
      <c r="D858" s="141">
        <v>1</v>
      </c>
      <c r="E858" s="104">
        <v>2687</v>
      </c>
      <c r="F858" s="142">
        <v>1</v>
      </c>
    </row>
    <row r="859" spans="1:6" ht="15" customHeight="1">
      <c r="A859" s="150" t="s">
        <v>179</v>
      </c>
      <c r="B859" s="55" t="s">
        <v>263</v>
      </c>
      <c r="C859" s="105">
        <v>166</v>
      </c>
      <c r="D859" s="135">
        <v>0.378</v>
      </c>
      <c r="E859" s="55">
        <v>1189</v>
      </c>
      <c r="F859" s="136">
        <v>0.444</v>
      </c>
    </row>
    <row r="860" spans="1:6" ht="15" customHeight="1">
      <c r="A860" s="151"/>
      <c r="B860" s="34" t="s">
        <v>16</v>
      </c>
      <c r="C860" s="94">
        <v>13</v>
      </c>
      <c r="D860" s="137">
        <v>0.03</v>
      </c>
      <c r="E860" s="34">
        <v>63</v>
      </c>
      <c r="F860" s="138">
        <v>0.024</v>
      </c>
    </row>
    <row r="861" spans="1:6" ht="15" customHeight="1">
      <c r="A861" s="151"/>
      <c r="B861" s="34" t="s">
        <v>264</v>
      </c>
      <c r="C861" s="94">
        <v>17</v>
      </c>
      <c r="D861" s="137">
        <v>0.039</v>
      </c>
      <c r="E861" s="34">
        <v>173</v>
      </c>
      <c r="F861" s="138">
        <v>0.065</v>
      </c>
    </row>
    <row r="862" spans="1:6" ht="15" customHeight="1">
      <c r="A862" s="151"/>
      <c r="B862" s="34" t="s">
        <v>265</v>
      </c>
      <c r="C862" s="94">
        <v>115</v>
      </c>
      <c r="D862" s="137">
        <v>0.262</v>
      </c>
      <c r="E862" s="34">
        <v>731</v>
      </c>
      <c r="F862" s="138">
        <v>0.273</v>
      </c>
    </row>
    <row r="863" spans="1:6" ht="15" customHeight="1">
      <c r="A863" s="151"/>
      <c r="B863" s="60" t="s">
        <v>20</v>
      </c>
      <c r="C863" s="94">
        <v>128</v>
      </c>
      <c r="D863" s="137">
        <v>0.292</v>
      </c>
      <c r="E863" s="34">
        <v>522</v>
      </c>
      <c r="F863" s="138">
        <v>0.195</v>
      </c>
    </row>
    <row r="864" spans="1:6" ht="15" customHeight="1">
      <c r="A864" s="152"/>
      <c r="B864" s="61" t="s">
        <v>5</v>
      </c>
      <c r="C864" s="103">
        <v>439</v>
      </c>
      <c r="D864" s="141">
        <v>1</v>
      </c>
      <c r="E864" s="104">
        <v>2678</v>
      </c>
      <c r="F864" s="142">
        <v>1</v>
      </c>
    </row>
    <row r="865" spans="1:6" ht="15" customHeight="1">
      <c r="A865" s="153" t="s">
        <v>266</v>
      </c>
      <c r="B865" s="55" t="s">
        <v>263</v>
      </c>
      <c r="C865" s="105">
        <v>64</v>
      </c>
      <c r="D865" s="135">
        <v>0.144</v>
      </c>
      <c r="E865" s="55">
        <v>505</v>
      </c>
      <c r="F865" s="136">
        <v>0.188</v>
      </c>
    </row>
    <row r="866" spans="1:6" ht="15" customHeight="1">
      <c r="A866" s="154"/>
      <c r="B866" s="34" t="s">
        <v>16</v>
      </c>
      <c r="C866" s="94">
        <v>19</v>
      </c>
      <c r="D866" s="137">
        <v>0.043</v>
      </c>
      <c r="E866" s="34">
        <v>87</v>
      </c>
      <c r="F866" s="138">
        <v>0.032</v>
      </c>
    </row>
    <row r="867" spans="1:6" ht="15" customHeight="1">
      <c r="A867" s="154"/>
      <c r="B867" s="34" t="s">
        <v>264</v>
      </c>
      <c r="C867" s="94">
        <v>24</v>
      </c>
      <c r="D867" s="137">
        <v>0.054</v>
      </c>
      <c r="E867" s="34">
        <v>229</v>
      </c>
      <c r="F867" s="138">
        <v>0.085</v>
      </c>
    </row>
    <row r="868" spans="1:6" ht="15" customHeight="1">
      <c r="A868" s="154"/>
      <c r="B868" s="34" t="s">
        <v>265</v>
      </c>
      <c r="C868" s="94">
        <v>147</v>
      </c>
      <c r="D868" s="137">
        <v>0.332</v>
      </c>
      <c r="E868" s="34">
        <v>904</v>
      </c>
      <c r="F868" s="138">
        <v>0.337</v>
      </c>
    </row>
    <row r="869" spans="1:6" ht="15" customHeight="1">
      <c r="A869" s="154"/>
      <c r="B869" s="60" t="s">
        <v>20</v>
      </c>
      <c r="C869" s="94">
        <v>189</v>
      </c>
      <c r="D869" s="137">
        <v>0.427</v>
      </c>
      <c r="E869" s="34">
        <v>959</v>
      </c>
      <c r="F869" s="138">
        <v>0.357</v>
      </c>
    </row>
    <row r="870" spans="1:6" ht="15" customHeight="1">
      <c r="A870" s="155"/>
      <c r="B870" s="61" t="s">
        <v>5</v>
      </c>
      <c r="C870" s="103">
        <v>443</v>
      </c>
      <c r="D870" s="141">
        <v>1</v>
      </c>
      <c r="E870" s="104">
        <v>2684</v>
      </c>
      <c r="F870" s="142">
        <v>1</v>
      </c>
    </row>
    <row r="871" spans="1:6" s="18" customFormat="1" ht="16.5" customHeight="1">
      <c r="A871" s="156" t="s">
        <v>335</v>
      </c>
      <c r="B871" s="157"/>
      <c r="C871" s="157"/>
      <c r="D871" s="157"/>
      <c r="E871" s="157"/>
      <c r="F871" s="158"/>
    </row>
    <row r="872" spans="1:6" ht="15" customHeight="1">
      <c r="A872" s="153" t="s">
        <v>267</v>
      </c>
      <c r="B872" s="55" t="s">
        <v>263</v>
      </c>
      <c r="C872" s="105">
        <v>84</v>
      </c>
      <c r="D872" s="135">
        <v>0.189</v>
      </c>
      <c r="E872" s="55">
        <v>662</v>
      </c>
      <c r="F872" s="136">
        <v>0.247</v>
      </c>
    </row>
    <row r="873" spans="1:6" ht="15" customHeight="1">
      <c r="A873" s="154"/>
      <c r="B873" s="34" t="s">
        <v>16</v>
      </c>
      <c r="C873" s="94">
        <v>10</v>
      </c>
      <c r="D873" s="137">
        <v>0.023</v>
      </c>
      <c r="E873" s="34">
        <v>75</v>
      </c>
      <c r="F873" s="138">
        <v>0.028</v>
      </c>
    </row>
    <row r="874" spans="1:6" ht="15" customHeight="1">
      <c r="A874" s="154"/>
      <c r="B874" s="34" t="s">
        <v>264</v>
      </c>
      <c r="C874" s="94">
        <v>31</v>
      </c>
      <c r="D874" s="137">
        <v>0.07</v>
      </c>
      <c r="E874" s="34">
        <v>268</v>
      </c>
      <c r="F874" s="138">
        <v>0.1</v>
      </c>
    </row>
    <row r="875" spans="1:6" ht="15" customHeight="1">
      <c r="A875" s="154"/>
      <c r="B875" s="34" t="s">
        <v>265</v>
      </c>
      <c r="C875" s="94">
        <v>211</v>
      </c>
      <c r="D875" s="137">
        <v>0.475</v>
      </c>
      <c r="E875" s="34">
        <v>1220</v>
      </c>
      <c r="F875" s="138">
        <v>0.455</v>
      </c>
    </row>
    <row r="876" spans="1:6" ht="15" customHeight="1">
      <c r="A876" s="154"/>
      <c r="B876" s="60" t="s">
        <v>20</v>
      </c>
      <c r="C876" s="94">
        <v>108</v>
      </c>
      <c r="D876" s="137">
        <v>0.243</v>
      </c>
      <c r="E876" s="34">
        <v>456</v>
      </c>
      <c r="F876" s="138">
        <v>0.17</v>
      </c>
    </row>
    <row r="877" spans="1:6" ht="15" customHeight="1">
      <c r="A877" s="155"/>
      <c r="B877" s="61" t="s">
        <v>5</v>
      </c>
      <c r="C877" s="103">
        <v>444</v>
      </c>
      <c r="D877" s="141">
        <v>1</v>
      </c>
      <c r="E877" s="104">
        <v>2681</v>
      </c>
      <c r="F877" s="142">
        <v>1</v>
      </c>
    </row>
    <row r="878" spans="1:6" ht="16.5" customHeight="1">
      <c r="A878" s="156" t="s">
        <v>336</v>
      </c>
      <c r="B878" s="157"/>
      <c r="C878" s="157"/>
      <c r="D878" s="157"/>
      <c r="E878" s="157"/>
      <c r="F878" s="158"/>
    </row>
    <row r="879" spans="1:6" ht="15" customHeight="1">
      <c r="A879" s="150" t="s">
        <v>268</v>
      </c>
      <c r="B879" s="55" t="s">
        <v>263</v>
      </c>
      <c r="C879" s="105">
        <v>22</v>
      </c>
      <c r="D879" s="135">
        <v>0.05</v>
      </c>
      <c r="E879" s="55">
        <v>96</v>
      </c>
      <c r="F879" s="136">
        <v>0.036</v>
      </c>
    </row>
    <row r="880" spans="1:6" ht="15" customHeight="1">
      <c r="A880" s="151"/>
      <c r="B880" s="34" t="s">
        <v>16</v>
      </c>
      <c r="C880" s="94">
        <v>7</v>
      </c>
      <c r="D880" s="137">
        <v>0.016</v>
      </c>
      <c r="E880" s="34">
        <v>44</v>
      </c>
      <c r="F880" s="138">
        <v>0.016</v>
      </c>
    </row>
    <row r="881" spans="1:6" ht="15" customHeight="1">
      <c r="A881" s="151"/>
      <c r="B881" s="34" t="s">
        <v>264</v>
      </c>
      <c r="C881" s="94">
        <v>12</v>
      </c>
      <c r="D881" s="137">
        <v>0.027</v>
      </c>
      <c r="E881" s="34">
        <v>153</v>
      </c>
      <c r="F881" s="138">
        <v>0.057</v>
      </c>
    </row>
    <row r="882" spans="1:6" ht="15" customHeight="1">
      <c r="A882" s="151"/>
      <c r="B882" s="34" t="s">
        <v>265</v>
      </c>
      <c r="C882" s="94">
        <v>187</v>
      </c>
      <c r="D882" s="137">
        <v>0.426</v>
      </c>
      <c r="E882" s="34">
        <v>1348</v>
      </c>
      <c r="F882" s="138">
        <v>0.502</v>
      </c>
    </row>
    <row r="883" spans="1:6" ht="15" customHeight="1">
      <c r="A883" s="151"/>
      <c r="B883" s="60" t="s">
        <v>20</v>
      </c>
      <c r="C883" s="94">
        <v>211</v>
      </c>
      <c r="D883" s="137">
        <v>0.481</v>
      </c>
      <c r="E883" s="34">
        <v>1044</v>
      </c>
      <c r="F883" s="138">
        <v>0.389</v>
      </c>
    </row>
    <row r="884" spans="1:6" ht="15" customHeight="1">
      <c r="A884" s="152"/>
      <c r="B884" s="61" t="s">
        <v>5</v>
      </c>
      <c r="C884" s="103">
        <v>439</v>
      </c>
      <c r="D884" s="141">
        <v>1</v>
      </c>
      <c r="E884" s="104">
        <v>2685</v>
      </c>
      <c r="F884" s="142">
        <v>1</v>
      </c>
    </row>
    <row r="885" spans="1:6" ht="15" customHeight="1">
      <c r="A885" s="150" t="s">
        <v>269</v>
      </c>
      <c r="B885" s="55" t="s">
        <v>263</v>
      </c>
      <c r="C885" s="105">
        <v>62</v>
      </c>
      <c r="D885" s="135">
        <v>0.141</v>
      </c>
      <c r="E885" s="55">
        <v>224</v>
      </c>
      <c r="F885" s="136">
        <v>0.084</v>
      </c>
    </row>
    <row r="886" spans="1:6" ht="15" customHeight="1">
      <c r="A886" s="151"/>
      <c r="B886" s="34" t="s">
        <v>16</v>
      </c>
      <c r="C886" s="94">
        <v>21</v>
      </c>
      <c r="D886" s="137">
        <v>0.048</v>
      </c>
      <c r="E886" s="34">
        <v>104</v>
      </c>
      <c r="F886" s="138">
        <v>0.039</v>
      </c>
    </row>
    <row r="887" spans="1:6" ht="15" customHeight="1">
      <c r="A887" s="151"/>
      <c r="B887" s="34" t="s">
        <v>264</v>
      </c>
      <c r="C887" s="94">
        <v>48</v>
      </c>
      <c r="D887" s="137">
        <v>0.109</v>
      </c>
      <c r="E887" s="34">
        <v>301</v>
      </c>
      <c r="F887" s="138">
        <v>0.112</v>
      </c>
    </row>
    <row r="888" spans="1:6" ht="15" customHeight="1">
      <c r="A888" s="151"/>
      <c r="B888" s="34" t="s">
        <v>265</v>
      </c>
      <c r="C888" s="94">
        <v>197</v>
      </c>
      <c r="D888" s="137">
        <v>0.448</v>
      </c>
      <c r="E888" s="34">
        <v>1278</v>
      </c>
      <c r="F888" s="138">
        <v>0.477</v>
      </c>
    </row>
    <row r="889" spans="1:6" ht="15" customHeight="1">
      <c r="A889" s="151"/>
      <c r="B889" s="60" t="s">
        <v>20</v>
      </c>
      <c r="C889" s="94">
        <v>112</v>
      </c>
      <c r="D889" s="137">
        <v>0.255</v>
      </c>
      <c r="E889" s="34">
        <v>771</v>
      </c>
      <c r="F889" s="138">
        <v>0.288</v>
      </c>
    </row>
    <row r="890" spans="1:6" ht="15" customHeight="1">
      <c r="A890" s="152"/>
      <c r="B890" s="61" t="s">
        <v>5</v>
      </c>
      <c r="C890" s="103">
        <v>440</v>
      </c>
      <c r="D890" s="141">
        <v>1</v>
      </c>
      <c r="E890" s="104">
        <v>2678</v>
      </c>
      <c r="F890" s="142">
        <v>1</v>
      </c>
    </row>
    <row r="891" spans="1:6" ht="15" customHeight="1">
      <c r="A891" s="150" t="s">
        <v>270</v>
      </c>
      <c r="B891" s="55" t="s">
        <v>263</v>
      </c>
      <c r="C891" s="105">
        <v>49</v>
      </c>
      <c r="D891" s="135">
        <v>0.112</v>
      </c>
      <c r="E891" s="55">
        <v>206</v>
      </c>
      <c r="F891" s="136">
        <v>0.077</v>
      </c>
    </row>
    <row r="892" spans="1:6" ht="15" customHeight="1">
      <c r="A892" s="151"/>
      <c r="B892" s="34" t="s">
        <v>16</v>
      </c>
      <c r="C892" s="115">
        <v>5</v>
      </c>
      <c r="D892" s="143">
        <v>0.011</v>
      </c>
      <c r="E892" s="117">
        <v>36</v>
      </c>
      <c r="F892" s="144">
        <v>0.013</v>
      </c>
    </row>
    <row r="893" spans="1:6" ht="15" customHeight="1">
      <c r="A893" s="151"/>
      <c r="B893" s="34" t="s">
        <v>264</v>
      </c>
      <c r="C893" s="94">
        <v>18</v>
      </c>
      <c r="D893" s="137">
        <v>0.041</v>
      </c>
      <c r="E893" s="34">
        <v>166</v>
      </c>
      <c r="F893" s="138">
        <v>0.062</v>
      </c>
    </row>
    <row r="894" spans="1:6" ht="15" customHeight="1">
      <c r="A894" s="151"/>
      <c r="B894" s="34" t="s">
        <v>265</v>
      </c>
      <c r="C894" s="94">
        <v>191</v>
      </c>
      <c r="D894" s="137">
        <v>0.436</v>
      </c>
      <c r="E894" s="34">
        <v>1310</v>
      </c>
      <c r="F894" s="138">
        <v>0.49</v>
      </c>
    </row>
    <row r="895" spans="1:6" ht="15" customHeight="1">
      <c r="A895" s="151"/>
      <c r="B895" s="60" t="s">
        <v>20</v>
      </c>
      <c r="C895" s="94">
        <v>175</v>
      </c>
      <c r="D895" s="137">
        <v>0.4</v>
      </c>
      <c r="E895" s="34">
        <v>956</v>
      </c>
      <c r="F895" s="138">
        <v>0.358</v>
      </c>
    </row>
    <row r="896" spans="1:6" ht="15" customHeight="1">
      <c r="A896" s="152"/>
      <c r="B896" s="61" t="s">
        <v>5</v>
      </c>
      <c r="C896" s="103">
        <v>438</v>
      </c>
      <c r="D896" s="141">
        <v>1</v>
      </c>
      <c r="E896" s="104">
        <v>2674</v>
      </c>
      <c r="F896" s="142">
        <v>1</v>
      </c>
    </row>
    <row r="897" spans="1:6" ht="15" customHeight="1">
      <c r="A897" s="150" t="s">
        <v>271</v>
      </c>
      <c r="B897" s="55" t="s">
        <v>263</v>
      </c>
      <c r="C897" s="105">
        <v>293</v>
      </c>
      <c r="D897" s="135">
        <v>0.675</v>
      </c>
      <c r="E897" s="55">
        <v>2075</v>
      </c>
      <c r="F897" s="136">
        <v>0.777</v>
      </c>
    </row>
    <row r="898" spans="1:6" ht="15" customHeight="1">
      <c r="A898" s="151"/>
      <c r="B898" s="34" t="s">
        <v>16</v>
      </c>
      <c r="C898" s="94">
        <v>13</v>
      </c>
      <c r="D898" s="137">
        <v>0.03</v>
      </c>
      <c r="E898" s="34">
        <v>52</v>
      </c>
      <c r="F898" s="138">
        <v>0.019</v>
      </c>
    </row>
    <row r="899" spans="1:6" ht="15" customHeight="1">
      <c r="A899" s="151"/>
      <c r="B899" s="34" t="s">
        <v>264</v>
      </c>
      <c r="C899" s="94">
        <v>8</v>
      </c>
      <c r="D899" s="137">
        <v>0.018</v>
      </c>
      <c r="E899" s="34">
        <v>84</v>
      </c>
      <c r="F899" s="138">
        <v>0.031</v>
      </c>
    </row>
    <row r="900" spans="1:6" ht="15" customHeight="1">
      <c r="A900" s="151"/>
      <c r="B900" s="34" t="s">
        <v>265</v>
      </c>
      <c r="C900" s="94">
        <v>78</v>
      </c>
      <c r="D900" s="137">
        <v>0.18</v>
      </c>
      <c r="E900" s="34">
        <v>314</v>
      </c>
      <c r="F900" s="138">
        <v>0.118</v>
      </c>
    </row>
    <row r="901" spans="1:6" ht="15" customHeight="1">
      <c r="A901" s="151"/>
      <c r="B901" s="60" t="s">
        <v>20</v>
      </c>
      <c r="C901" s="94">
        <v>42</v>
      </c>
      <c r="D901" s="137">
        <v>0.097</v>
      </c>
      <c r="E901" s="34">
        <v>145</v>
      </c>
      <c r="F901" s="138">
        <v>0.054</v>
      </c>
    </row>
    <row r="902" spans="1:6" ht="15" customHeight="1">
      <c r="A902" s="152"/>
      <c r="B902" s="61" t="s">
        <v>5</v>
      </c>
      <c r="C902" s="103">
        <v>434</v>
      </c>
      <c r="D902" s="141">
        <v>1</v>
      </c>
      <c r="E902" s="104">
        <v>2670</v>
      </c>
      <c r="F902" s="142">
        <v>1</v>
      </c>
    </row>
    <row r="903" spans="1:6" ht="15" customHeight="1">
      <c r="A903" s="150" t="s">
        <v>272</v>
      </c>
      <c r="B903" s="55" t="s">
        <v>263</v>
      </c>
      <c r="C903" s="105">
        <v>264</v>
      </c>
      <c r="D903" s="135">
        <v>0.603</v>
      </c>
      <c r="E903" s="55">
        <v>1706</v>
      </c>
      <c r="F903" s="136">
        <v>0.639</v>
      </c>
    </row>
    <row r="904" spans="1:6" ht="15" customHeight="1">
      <c r="A904" s="151"/>
      <c r="B904" s="34" t="s">
        <v>16</v>
      </c>
      <c r="C904" s="115">
        <v>13</v>
      </c>
      <c r="D904" s="143">
        <v>0.03</v>
      </c>
      <c r="E904" s="117">
        <v>87</v>
      </c>
      <c r="F904" s="144">
        <v>0.033</v>
      </c>
    </row>
    <row r="905" spans="1:6" ht="15" customHeight="1">
      <c r="A905" s="151"/>
      <c r="B905" s="34" t="s">
        <v>264</v>
      </c>
      <c r="C905" s="94">
        <v>19</v>
      </c>
      <c r="D905" s="137">
        <v>0.043</v>
      </c>
      <c r="E905" s="34">
        <v>125</v>
      </c>
      <c r="F905" s="138">
        <v>0.047</v>
      </c>
    </row>
    <row r="906" spans="1:6" ht="15" customHeight="1">
      <c r="A906" s="151"/>
      <c r="B906" s="34" t="s">
        <v>265</v>
      </c>
      <c r="C906" s="94">
        <v>97</v>
      </c>
      <c r="D906" s="137">
        <v>0.221</v>
      </c>
      <c r="E906" s="34">
        <v>506</v>
      </c>
      <c r="F906" s="138">
        <v>0.189</v>
      </c>
    </row>
    <row r="907" spans="1:6" ht="15" customHeight="1">
      <c r="A907" s="151"/>
      <c r="B907" s="60" t="s">
        <v>20</v>
      </c>
      <c r="C907" s="94">
        <v>45</v>
      </c>
      <c r="D907" s="137">
        <v>0.103</v>
      </c>
      <c r="E907" s="34">
        <v>247</v>
      </c>
      <c r="F907" s="138">
        <v>0.092</v>
      </c>
    </row>
    <row r="908" spans="1:6" ht="15" customHeight="1">
      <c r="A908" s="152"/>
      <c r="B908" s="61" t="s">
        <v>5</v>
      </c>
      <c r="C908" s="103">
        <v>438</v>
      </c>
      <c r="D908" s="141">
        <v>1</v>
      </c>
      <c r="E908" s="104">
        <v>2671</v>
      </c>
      <c r="F908" s="142">
        <v>1</v>
      </c>
    </row>
    <row r="909" spans="1:6" s="18" customFormat="1" ht="16.5" customHeight="1">
      <c r="A909" s="156" t="s">
        <v>337</v>
      </c>
      <c r="B909" s="157"/>
      <c r="C909" s="157"/>
      <c r="D909" s="157"/>
      <c r="E909" s="157"/>
      <c r="F909" s="158"/>
    </row>
    <row r="910" spans="1:6" ht="15" customHeight="1">
      <c r="A910" s="153" t="s">
        <v>273</v>
      </c>
      <c r="B910" s="55" t="s">
        <v>263</v>
      </c>
      <c r="C910" s="105">
        <v>10</v>
      </c>
      <c r="D910" s="135">
        <v>0.023</v>
      </c>
      <c r="E910" s="55">
        <v>42</v>
      </c>
      <c r="F910" s="136">
        <v>0.016</v>
      </c>
    </row>
    <row r="911" spans="1:6" ht="15" customHeight="1">
      <c r="A911" s="154"/>
      <c r="B911" s="34" t="s">
        <v>16</v>
      </c>
      <c r="C911" s="94">
        <v>4</v>
      </c>
      <c r="D911" s="137">
        <v>0.009</v>
      </c>
      <c r="E911" s="34">
        <v>33</v>
      </c>
      <c r="F911" s="138">
        <v>0.012</v>
      </c>
    </row>
    <row r="912" spans="1:6" ht="15" customHeight="1">
      <c r="A912" s="154"/>
      <c r="B912" s="34" t="s">
        <v>264</v>
      </c>
      <c r="C912" s="94">
        <v>20</v>
      </c>
      <c r="D912" s="137">
        <v>0.045</v>
      </c>
      <c r="E912" s="34">
        <v>128</v>
      </c>
      <c r="F912" s="138">
        <v>0.048</v>
      </c>
    </row>
    <row r="913" spans="1:6" ht="15" customHeight="1">
      <c r="A913" s="154"/>
      <c r="B913" s="34" t="s">
        <v>265</v>
      </c>
      <c r="C913" s="94">
        <v>273</v>
      </c>
      <c r="D913" s="137">
        <v>0.618</v>
      </c>
      <c r="E913" s="34">
        <v>1428</v>
      </c>
      <c r="F913" s="138">
        <v>0.533</v>
      </c>
    </row>
    <row r="914" spans="1:6" ht="15" customHeight="1">
      <c r="A914" s="154"/>
      <c r="B914" s="60" t="s">
        <v>20</v>
      </c>
      <c r="C914" s="94">
        <v>135</v>
      </c>
      <c r="D914" s="137">
        <v>0.305</v>
      </c>
      <c r="E914" s="34">
        <v>1047</v>
      </c>
      <c r="F914" s="138">
        <v>0.391</v>
      </c>
    </row>
    <row r="915" spans="1:6" ht="15" customHeight="1">
      <c r="A915" s="155"/>
      <c r="B915" s="61" t="s">
        <v>5</v>
      </c>
      <c r="C915" s="103">
        <v>442</v>
      </c>
      <c r="D915" s="141">
        <v>1</v>
      </c>
      <c r="E915" s="104">
        <v>2678</v>
      </c>
      <c r="F915" s="142">
        <v>1</v>
      </c>
    </row>
    <row r="916" spans="1:6" s="18" customFormat="1" ht="16.5" customHeight="1">
      <c r="A916" s="156" t="s">
        <v>380</v>
      </c>
      <c r="B916" s="157"/>
      <c r="C916" s="157"/>
      <c r="D916" s="157"/>
      <c r="E916" s="157"/>
      <c r="F916" s="158"/>
    </row>
    <row r="917" spans="1:6" ht="15" customHeight="1">
      <c r="A917" s="153" t="s">
        <v>274</v>
      </c>
      <c r="B917" s="55" t="s">
        <v>263</v>
      </c>
      <c r="C917" s="105">
        <v>11</v>
      </c>
      <c r="D917" s="135">
        <v>0.025</v>
      </c>
      <c r="E917" s="55">
        <v>51</v>
      </c>
      <c r="F917" s="136">
        <v>0.019</v>
      </c>
    </row>
    <row r="918" spans="1:6" ht="15" customHeight="1">
      <c r="A918" s="154"/>
      <c r="B918" s="34" t="s">
        <v>16</v>
      </c>
      <c r="C918" s="115">
        <v>4</v>
      </c>
      <c r="D918" s="143">
        <v>0.009</v>
      </c>
      <c r="E918" s="117">
        <v>54</v>
      </c>
      <c r="F918" s="144">
        <v>0.02</v>
      </c>
    </row>
    <row r="919" spans="1:6" ht="15" customHeight="1">
      <c r="A919" s="154"/>
      <c r="B919" s="34" t="s">
        <v>264</v>
      </c>
      <c r="C919" s="94">
        <v>24</v>
      </c>
      <c r="D919" s="137">
        <v>0.054</v>
      </c>
      <c r="E919" s="34">
        <v>217</v>
      </c>
      <c r="F919" s="138">
        <v>0.081</v>
      </c>
    </row>
    <row r="920" spans="1:6" ht="15" customHeight="1">
      <c r="A920" s="154"/>
      <c r="B920" s="34" t="s">
        <v>265</v>
      </c>
      <c r="C920" s="94">
        <v>249</v>
      </c>
      <c r="D920" s="137">
        <v>0.565</v>
      </c>
      <c r="E920" s="34">
        <v>1402</v>
      </c>
      <c r="F920" s="138">
        <v>0.524</v>
      </c>
    </row>
    <row r="921" spans="1:6" ht="15" customHeight="1">
      <c r="A921" s="154"/>
      <c r="B921" s="60" t="s">
        <v>20</v>
      </c>
      <c r="C921" s="94">
        <v>153</v>
      </c>
      <c r="D921" s="137">
        <v>0.347</v>
      </c>
      <c r="E921" s="34">
        <v>952</v>
      </c>
      <c r="F921" s="138">
        <v>0.356</v>
      </c>
    </row>
    <row r="922" spans="1:6" ht="15" customHeight="1">
      <c r="A922" s="155"/>
      <c r="B922" s="61" t="s">
        <v>5</v>
      </c>
      <c r="C922" s="103">
        <v>441</v>
      </c>
      <c r="D922" s="141">
        <v>1</v>
      </c>
      <c r="E922" s="104">
        <v>2676</v>
      </c>
      <c r="F922" s="142">
        <v>1</v>
      </c>
    </row>
    <row r="923" spans="1:6" ht="15" customHeight="1">
      <c r="A923" s="153" t="s">
        <v>275</v>
      </c>
      <c r="B923" s="55" t="s">
        <v>263</v>
      </c>
      <c r="C923" s="105">
        <v>18</v>
      </c>
      <c r="D923" s="135">
        <v>0.041</v>
      </c>
      <c r="E923" s="55">
        <v>118</v>
      </c>
      <c r="F923" s="136">
        <v>0.044</v>
      </c>
    </row>
    <row r="924" spans="1:6" ht="15" customHeight="1">
      <c r="A924" s="154"/>
      <c r="B924" s="34" t="s">
        <v>16</v>
      </c>
      <c r="C924" s="94">
        <v>13</v>
      </c>
      <c r="D924" s="137">
        <v>0.029</v>
      </c>
      <c r="E924" s="34">
        <v>107</v>
      </c>
      <c r="F924" s="138">
        <v>0.04</v>
      </c>
    </row>
    <row r="925" spans="1:6" ht="15" customHeight="1">
      <c r="A925" s="154"/>
      <c r="B925" s="34" t="s">
        <v>264</v>
      </c>
      <c r="C925" s="94">
        <v>31</v>
      </c>
      <c r="D925" s="137">
        <v>0.07</v>
      </c>
      <c r="E925" s="34">
        <v>317</v>
      </c>
      <c r="F925" s="138">
        <v>0.118</v>
      </c>
    </row>
    <row r="926" spans="1:6" ht="15" customHeight="1">
      <c r="A926" s="154"/>
      <c r="B926" s="34" t="s">
        <v>265</v>
      </c>
      <c r="C926" s="94">
        <v>242</v>
      </c>
      <c r="D926" s="137">
        <v>0.548</v>
      </c>
      <c r="E926" s="34">
        <v>1343</v>
      </c>
      <c r="F926" s="138">
        <v>0.502</v>
      </c>
    </row>
    <row r="927" spans="1:6" ht="15" customHeight="1">
      <c r="A927" s="154"/>
      <c r="B927" s="60" t="s">
        <v>20</v>
      </c>
      <c r="C927" s="94">
        <v>138</v>
      </c>
      <c r="D927" s="137">
        <v>0.312</v>
      </c>
      <c r="E927" s="34">
        <v>792</v>
      </c>
      <c r="F927" s="138">
        <v>0.296</v>
      </c>
    </row>
    <row r="928" spans="1:6" ht="15" customHeight="1">
      <c r="A928" s="155"/>
      <c r="B928" s="61" t="s">
        <v>5</v>
      </c>
      <c r="C928" s="103">
        <v>442</v>
      </c>
      <c r="D928" s="141">
        <v>1</v>
      </c>
      <c r="E928" s="104">
        <v>2677</v>
      </c>
      <c r="F928" s="142">
        <v>1</v>
      </c>
    </row>
    <row r="929" spans="1:6" ht="15" customHeight="1">
      <c r="A929" s="153" t="s">
        <v>276</v>
      </c>
      <c r="B929" s="55" t="s">
        <v>263</v>
      </c>
      <c r="C929" s="105">
        <v>5</v>
      </c>
      <c r="D929" s="135">
        <v>0.011</v>
      </c>
      <c r="E929" s="55">
        <v>40</v>
      </c>
      <c r="F929" s="136">
        <v>0.015</v>
      </c>
    </row>
    <row r="930" spans="1:6" ht="15" customHeight="1">
      <c r="A930" s="154"/>
      <c r="B930" s="34" t="s">
        <v>16</v>
      </c>
      <c r="C930" s="115">
        <v>10</v>
      </c>
      <c r="D930" s="143">
        <v>0.023</v>
      </c>
      <c r="E930" s="117">
        <v>24</v>
      </c>
      <c r="F930" s="144">
        <v>0.009</v>
      </c>
    </row>
    <row r="931" spans="1:6" ht="15" customHeight="1">
      <c r="A931" s="154"/>
      <c r="B931" s="34" t="s">
        <v>264</v>
      </c>
      <c r="C931" s="94">
        <v>24</v>
      </c>
      <c r="D931" s="137">
        <v>0.054</v>
      </c>
      <c r="E931" s="34">
        <v>89</v>
      </c>
      <c r="F931" s="138">
        <v>0.033</v>
      </c>
    </row>
    <row r="932" spans="1:6" ht="15" customHeight="1">
      <c r="A932" s="154"/>
      <c r="B932" s="34" t="s">
        <v>265</v>
      </c>
      <c r="C932" s="94">
        <v>238</v>
      </c>
      <c r="D932" s="137">
        <v>0.54</v>
      </c>
      <c r="E932" s="34">
        <v>1348</v>
      </c>
      <c r="F932" s="138">
        <v>0.504</v>
      </c>
    </row>
    <row r="933" spans="1:6" ht="15" customHeight="1">
      <c r="A933" s="154"/>
      <c r="B933" s="60" t="s">
        <v>20</v>
      </c>
      <c r="C933" s="94">
        <v>164</v>
      </c>
      <c r="D933" s="137">
        <v>0.372</v>
      </c>
      <c r="E933" s="34">
        <v>1176</v>
      </c>
      <c r="F933" s="138">
        <v>0.439</v>
      </c>
    </row>
    <row r="934" spans="1:6" ht="15" customHeight="1">
      <c r="A934" s="155"/>
      <c r="B934" s="61" t="s">
        <v>5</v>
      </c>
      <c r="C934" s="103">
        <v>441</v>
      </c>
      <c r="D934" s="141">
        <v>1</v>
      </c>
      <c r="E934" s="104">
        <v>2677</v>
      </c>
      <c r="F934" s="142">
        <v>1</v>
      </c>
    </row>
    <row r="935" spans="1:6" ht="15" customHeight="1">
      <c r="A935" s="150" t="s">
        <v>277</v>
      </c>
      <c r="B935" s="55" t="s">
        <v>263</v>
      </c>
      <c r="C935" s="105">
        <v>7</v>
      </c>
      <c r="D935" s="135">
        <v>0.016</v>
      </c>
      <c r="E935" s="55">
        <v>55</v>
      </c>
      <c r="F935" s="136">
        <v>0.021</v>
      </c>
    </row>
    <row r="936" spans="1:6" ht="15" customHeight="1">
      <c r="A936" s="151"/>
      <c r="B936" s="34" t="s">
        <v>16</v>
      </c>
      <c r="C936" s="115">
        <v>3</v>
      </c>
      <c r="D936" s="143">
        <v>0.007</v>
      </c>
      <c r="E936" s="117">
        <v>15</v>
      </c>
      <c r="F936" s="144">
        <v>0.006</v>
      </c>
    </row>
    <row r="937" spans="1:6" ht="15" customHeight="1">
      <c r="A937" s="151"/>
      <c r="B937" s="34" t="s">
        <v>264</v>
      </c>
      <c r="C937" s="94">
        <v>19</v>
      </c>
      <c r="D937" s="137">
        <v>0.043</v>
      </c>
      <c r="E937" s="34">
        <v>78</v>
      </c>
      <c r="F937" s="138">
        <v>0.029</v>
      </c>
    </row>
    <row r="938" spans="1:6" ht="15" customHeight="1">
      <c r="A938" s="151"/>
      <c r="B938" s="34" t="s">
        <v>265</v>
      </c>
      <c r="C938" s="94">
        <v>239</v>
      </c>
      <c r="D938" s="137">
        <v>0.544</v>
      </c>
      <c r="E938" s="34">
        <v>1350</v>
      </c>
      <c r="F938" s="138">
        <v>0.504</v>
      </c>
    </row>
    <row r="939" spans="1:6" ht="15" customHeight="1">
      <c r="A939" s="151"/>
      <c r="B939" s="60" t="s">
        <v>20</v>
      </c>
      <c r="C939" s="94">
        <v>171</v>
      </c>
      <c r="D939" s="137">
        <v>0.39</v>
      </c>
      <c r="E939" s="34">
        <v>1179</v>
      </c>
      <c r="F939" s="138">
        <v>0.44</v>
      </c>
    </row>
    <row r="940" spans="1:6" ht="15" customHeight="1">
      <c r="A940" s="152"/>
      <c r="B940" s="61" t="s">
        <v>5</v>
      </c>
      <c r="C940" s="103">
        <v>439</v>
      </c>
      <c r="D940" s="141">
        <v>1</v>
      </c>
      <c r="E940" s="104">
        <v>2677</v>
      </c>
      <c r="F940" s="142">
        <v>1</v>
      </c>
    </row>
    <row r="941" spans="1:6" ht="15" customHeight="1">
      <c r="A941" s="150" t="s">
        <v>278</v>
      </c>
      <c r="B941" s="55" t="s">
        <v>263</v>
      </c>
      <c r="C941" s="105">
        <v>22</v>
      </c>
      <c r="D941" s="135">
        <v>0.05</v>
      </c>
      <c r="E941" s="55">
        <v>223</v>
      </c>
      <c r="F941" s="136">
        <v>0.083</v>
      </c>
    </row>
    <row r="942" spans="1:6" ht="15" customHeight="1">
      <c r="A942" s="151"/>
      <c r="B942" s="34" t="s">
        <v>16</v>
      </c>
      <c r="C942" s="115">
        <v>41</v>
      </c>
      <c r="D942" s="143">
        <v>0.093</v>
      </c>
      <c r="E942" s="117">
        <v>267</v>
      </c>
      <c r="F942" s="144">
        <v>0.1</v>
      </c>
    </row>
    <row r="943" spans="1:6" ht="15" customHeight="1">
      <c r="A943" s="151"/>
      <c r="B943" s="34" t="s">
        <v>264</v>
      </c>
      <c r="C943" s="94">
        <v>83</v>
      </c>
      <c r="D943" s="137">
        <v>0.188</v>
      </c>
      <c r="E943" s="34">
        <v>464</v>
      </c>
      <c r="F943" s="138">
        <v>0.173</v>
      </c>
    </row>
    <row r="944" spans="1:6" ht="15" customHeight="1">
      <c r="A944" s="151"/>
      <c r="B944" s="34" t="s">
        <v>265</v>
      </c>
      <c r="C944" s="94">
        <v>171</v>
      </c>
      <c r="D944" s="137">
        <v>0.387</v>
      </c>
      <c r="E944" s="34">
        <v>1163</v>
      </c>
      <c r="F944" s="138">
        <v>0.435</v>
      </c>
    </row>
    <row r="945" spans="1:6" ht="15" customHeight="1">
      <c r="A945" s="151"/>
      <c r="B945" s="60" t="s">
        <v>20</v>
      </c>
      <c r="C945" s="94">
        <v>125</v>
      </c>
      <c r="D945" s="137">
        <v>0.283</v>
      </c>
      <c r="E945" s="34">
        <v>559</v>
      </c>
      <c r="F945" s="138">
        <v>0.209</v>
      </c>
    </row>
    <row r="946" spans="1:6" ht="15" customHeight="1">
      <c r="A946" s="152"/>
      <c r="B946" s="61" t="s">
        <v>5</v>
      </c>
      <c r="C946" s="103">
        <v>442</v>
      </c>
      <c r="D946" s="141">
        <v>1</v>
      </c>
      <c r="E946" s="104">
        <v>2676</v>
      </c>
      <c r="F946" s="142">
        <v>1</v>
      </c>
    </row>
    <row r="947" spans="1:6" ht="15" customHeight="1">
      <c r="A947" s="150" t="s">
        <v>279</v>
      </c>
      <c r="B947" s="55" t="s">
        <v>263</v>
      </c>
      <c r="C947" s="105">
        <v>120</v>
      </c>
      <c r="D947" s="135">
        <v>0.273</v>
      </c>
      <c r="E947" s="55">
        <v>888</v>
      </c>
      <c r="F947" s="136">
        <v>0.333</v>
      </c>
    </row>
    <row r="948" spans="1:6" ht="15" customHeight="1">
      <c r="A948" s="151"/>
      <c r="B948" s="34" t="s">
        <v>16</v>
      </c>
      <c r="C948" s="115">
        <v>20</v>
      </c>
      <c r="D948" s="143">
        <v>0.045</v>
      </c>
      <c r="E948" s="117">
        <v>97</v>
      </c>
      <c r="F948" s="144">
        <v>0.036</v>
      </c>
    </row>
    <row r="949" spans="1:6" ht="15" customHeight="1">
      <c r="A949" s="151"/>
      <c r="B949" s="34" t="s">
        <v>264</v>
      </c>
      <c r="C949" s="94">
        <v>36</v>
      </c>
      <c r="D949" s="137">
        <v>0.082</v>
      </c>
      <c r="E949" s="34">
        <v>204</v>
      </c>
      <c r="F949" s="138">
        <v>0.076</v>
      </c>
    </row>
    <row r="950" spans="1:6" ht="15" customHeight="1">
      <c r="A950" s="151"/>
      <c r="B950" s="34" t="s">
        <v>265</v>
      </c>
      <c r="C950" s="94">
        <v>152</v>
      </c>
      <c r="D950" s="137">
        <v>0.345</v>
      </c>
      <c r="E950" s="34">
        <v>917</v>
      </c>
      <c r="F950" s="138">
        <v>0.343</v>
      </c>
    </row>
    <row r="951" spans="1:6" ht="15" customHeight="1">
      <c r="A951" s="151"/>
      <c r="B951" s="60" t="s">
        <v>20</v>
      </c>
      <c r="C951" s="94">
        <v>112</v>
      </c>
      <c r="D951" s="137">
        <v>0.255</v>
      </c>
      <c r="E951" s="34">
        <v>564</v>
      </c>
      <c r="F951" s="138">
        <v>0.211</v>
      </c>
    </row>
    <row r="952" spans="1:6" ht="15" customHeight="1">
      <c r="A952" s="152"/>
      <c r="B952" s="61" t="s">
        <v>5</v>
      </c>
      <c r="C952" s="103">
        <v>440</v>
      </c>
      <c r="D952" s="141">
        <v>1</v>
      </c>
      <c r="E952" s="104">
        <v>2670</v>
      </c>
      <c r="F952" s="142">
        <v>1</v>
      </c>
    </row>
    <row r="953" spans="1:6" ht="15" customHeight="1">
      <c r="A953" s="150" t="s">
        <v>280</v>
      </c>
      <c r="B953" s="55" t="s">
        <v>263</v>
      </c>
      <c r="C953" s="105">
        <v>81</v>
      </c>
      <c r="D953" s="135">
        <v>0.185</v>
      </c>
      <c r="E953" s="55">
        <v>776</v>
      </c>
      <c r="F953" s="136">
        <v>0.291</v>
      </c>
    </row>
    <row r="954" spans="1:6" ht="15" customHeight="1">
      <c r="A954" s="151"/>
      <c r="B954" s="34" t="s">
        <v>16</v>
      </c>
      <c r="C954" s="115">
        <v>11</v>
      </c>
      <c r="D954" s="143">
        <v>0.025</v>
      </c>
      <c r="E954" s="117">
        <v>102</v>
      </c>
      <c r="F954" s="144">
        <v>0.038</v>
      </c>
    </row>
    <row r="955" spans="1:6" ht="15" customHeight="1">
      <c r="A955" s="151"/>
      <c r="B955" s="34" t="s">
        <v>264</v>
      </c>
      <c r="C955" s="94">
        <v>34</v>
      </c>
      <c r="D955" s="137">
        <v>0.078</v>
      </c>
      <c r="E955" s="34">
        <v>192</v>
      </c>
      <c r="F955" s="138">
        <v>0.072</v>
      </c>
    </row>
    <row r="956" spans="1:6" ht="15" customHeight="1">
      <c r="A956" s="151"/>
      <c r="B956" s="34" t="s">
        <v>265</v>
      </c>
      <c r="C956" s="94">
        <v>211</v>
      </c>
      <c r="D956" s="137">
        <v>0.482</v>
      </c>
      <c r="E956" s="34">
        <v>1055</v>
      </c>
      <c r="F956" s="138">
        <v>0.395</v>
      </c>
    </row>
    <row r="957" spans="1:6" ht="15" customHeight="1">
      <c r="A957" s="151"/>
      <c r="B957" s="60" t="s">
        <v>20</v>
      </c>
      <c r="C957" s="94">
        <v>101</v>
      </c>
      <c r="D957" s="137">
        <v>0.231</v>
      </c>
      <c r="E957" s="34">
        <v>545</v>
      </c>
      <c r="F957" s="138">
        <v>0.204</v>
      </c>
    </row>
    <row r="958" spans="1:6" ht="15" customHeight="1">
      <c r="A958" s="152"/>
      <c r="B958" s="61" t="s">
        <v>5</v>
      </c>
      <c r="C958" s="103">
        <v>438</v>
      </c>
      <c r="D958" s="141">
        <v>1</v>
      </c>
      <c r="E958" s="104">
        <v>2670</v>
      </c>
      <c r="F958" s="142">
        <v>1</v>
      </c>
    </row>
    <row r="959" spans="1:6" ht="15" customHeight="1">
      <c r="A959" s="150" t="s">
        <v>281</v>
      </c>
      <c r="B959" s="55" t="s">
        <v>263</v>
      </c>
      <c r="C959" s="105">
        <v>75</v>
      </c>
      <c r="D959" s="135">
        <v>0.17</v>
      </c>
      <c r="E959" s="55">
        <v>753</v>
      </c>
      <c r="F959" s="136">
        <v>0.283</v>
      </c>
    </row>
    <row r="960" spans="1:6" ht="15" customHeight="1">
      <c r="A960" s="151"/>
      <c r="B960" s="34" t="s">
        <v>16</v>
      </c>
      <c r="C960" s="115">
        <v>13</v>
      </c>
      <c r="D960" s="143">
        <v>0.03</v>
      </c>
      <c r="E960" s="117">
        <v>114</v>
      </c>
      <c r="F960" s="144">
        <v>0.043</v>
      </c>
    </row>
    <row r="961" spans="1:6" ht="15" customHeight="1">
      <c r="A961" s="151"/>
      <c r="B961" s="34" t="s">
        <v>264</v>
      </c>
      <c r="C961" s="94">
        <v>46</v>
      </c>
      <c r="D961" s="137">
        <v>0.105</v>
      </c>
      <c r="E961" s="34">
        <v>214</v>
      </c>
      <c r="F961" s="138">
        <v>0.08</v>
      </c>
    </row>
    <row r="962" spans="1:6" ht="15" customHeight="1">
      <c r="A962" s="151"/>
      <c r="B962" s="34" t="s">
        <v>265</v>
      </c>
      <c r="C962" s="94">
        <v>194</v>
      </c>
      <c r="D962" s="137">
        <v>0.441</v>
      </c>
      <c r="E962" s="34">
        <v>939</v>
      </c>
      <c r="F962" s="138">
        <v>0.352</v>
      </c>
    </row>
    <row r="963" spans="1:6" ht="15" customHeight="1">
      <c r="A963" s="151"/>
      <c r="B963" s="60" t="s">
        <v>20</v>
      </c>
      <c r="C963" s="94">
        <v>112</v>
      </c>
      <c r="D963" s="137">
        <v>0.255</v>
      </c>
      <c r="E963" s="34">
        <v>645</v>
      </c>
      <c r="F963" s="138">
        <v>0.242</v>
      </c>
    </row>
    <row r="964" spans="1:6" ht="15" customHeight="1">
      <c r="A964" s="152"/>
      <c r="B964" s="61" t="s">
        <v>5</v>
      </c>
      <c r="C964" s="103">
        <v>440</v>
      </c>
      <c r="D964" s="141">
        <v>1</v>
      </c>
      <c r="E964" s="104">
        <v>2665</v>
      </c>
      <c r="F964" s="142">
        <v>1</v>
      </c>
    </row>
    <row r="965" spans="1:6" s="18" customFormat="1" ht="16.5" customHeight="1">
      <c r="A965" s="156" t="s">
        <v>380</v>
      </c>
      <c r="B965" s="157"/>
      <c r="C965" s="157"/>
      <c r="D965" s="157"/>
      <c r="E965" s="157"/>
      <c r="F965" s="158"/>
    </row>
    <row r="966" spans="1:6" ht="15" customHeight="1">
      <c r="A966" s="150" t="s">
        <v>282</v>
      </c>
      <c r="B966" s="55" t="s">
        <v>263</v>
      </c>
      <c r="C966" s="43">
        <v>6</v>
      </c>
      <c r="D966" s="56">
        <v>0.014</v>
      </c>
      <c r="E966" s="44">
        <v>68</v>
      </c>
      <c r="F966" s="57">
        <v>0.025</v>
      </c>
    </row>
    <row r="967" spans="1:6" ht="15" customHeight="1">
      <c r="A967" s="151"/>
      <c r="B967" s="34" t="s">
        <v>16</v>
      </c>
      <c r="C967" s="64">
        <v>111</v>
      </c>
      <c r="D967" s="65">
        <v>0.252</v>
      </c>
      <c r="E967" s="66">
        <v>439</v>
      </c>
      <c r="F967" s="67">
        <v>0.164</v>
      </c>
    </row>
    <row r="968" spans="1:6" ht="15" customHeight="1">
      <c r="A968" s="151"/>
      <c r="B968" s="34" t="s">
        <v>264</v>
      </c>
      <c r="C968" s="35">
        <v>106</v>
      </c>
      <c r="D968" s="58">
        <v>0.241</v>
      </c>
      <c r="E968" s="37">
        <v>659</v>
      </c>
      <c r="F968" s="59">
        <v>0.247</v>
      </c>
    </row>
    <row r="969" spans="1:6" ht="15" customHeight="1">
      <c r="A969" s="151"/>
      <c r="B969" s="34" t="s">
        <v>265</v>
      </c>
      <c r="C969" s="35">
        <v>161</v>
      </c>
      <c r="D969" s="58">
        <v>0.366</v>
      </c>
      <c r="E969" s="37">
        <v>1066</v>
      </c>
      <c r="F969" s="59">
        <v>0.399</v>
      </c>
    </row>
    <row r="970" spans="1:6" ht="15" customHeight="1">
      <c r="A970" s="151"/>
      <c r="B970" s="60" t="s">
        <v>20</v>
      </c>
      <c r="C970" s="35">
        <v>56</v>
      </c>
      <c r="D970" s="58">
        <v>0.127</v>
      </c>
      <c r="E970" s="37">
        <v>441</v>
      </c>
      <c r="F970" s="59">
        <v>0.165</v>
      </c>
    </row>
    <row r="971" spans="1:6" ht="15" customHeight="1">
      <c r="A971" s="152"/>
      <c r="B971" s="61" t="s">
        <v>5</v>
      </c>
      <c r="C971" s="40">
        <v>440</v>
      </c>
      <c r="D971" s="62">
        <v>1</v>
      </c>
      <c r="E971" s="41">
        <v>2673</v>
      </c>
      <c r="F971" s="63">
        <v>1</v>
      </c>
    </row>
    <row r="972" spans="1:6" ht="15" customHeight="1">
      <c r="A972" s="150" t="s">
        <v>283</v>
      </c>
      <c r="B972" s="55" t="s">
        <v>263</v>
      </c>
      <c r="C972" s="43">
        <v>68</v>
      </c>
      <c r="D972" s="56">
        <v>0.155</v>
      </c>
      <c r="E972" s="44">
        <v>251</v>
      </c>
      <c r="F972" s="57">
        <v>0.094</v>
      </c>
    </row>
    <row r="973" spans="1:6" ht="15" customHeight="1">
      <c r="A973" s="151"/>
      <c r="B973" s="34" t="s">
        <v>16</v>
      </c>
      <c r="C973" s="64">
        <v>13</v>
      </c>
      <c r="D973" s="65">
        <v>0.03</v>
      </c>
      <c r="E973" s="66">
        <v>120</v>
      </c>
      <c r="F973" s="67">
        <v>0.045</v>
      </c>
    </row>
    <row r="974" spans="1:6" ht="15" customHeight="1">
      <c r="A974" s="151"/>
      <c r="B974" s="34" t="s">
        <v>264</v>
      </c>
      <c r="C974" s="35">
        <v>39</v>
      </c>
      <c r="D974" s="58">
        <v>0.089</v>
      </c>
      <c r="E974" s="37">
        <v>312</v>
      </c>
      <c r="F974" s="59">
        <v>0.117</v>
      </c>
    </row>
    <row r="975" spans="1:6" ht="15" customHeight="1">
      <c r="A975" s="151"/>
      <c r="B975" s="34" t="s">
        <v>265</v>
      </c>
      <c r="C975" s="35">
        <v>230</v>
      </c>
      <c r="D975" s="58">
        <v>0.524</v>
      </c>
      <c r="E975" s="37">
        <v>1392</v>
      </c>
      <c r="F975" s="59">
        <v>0.523</v>
      </c>
    </row>
    <row r="976" spans="1:6" ht="15" customHeight="1">
      <c r="A976" s="151"/>
      <c r="B976" s="60" t="s">
        <v>20</v>
      </c>
      <c r="C976" s="35">
        <v>89</v>
      </c>
      <c r="D976" s="58">
        <v>0.203</v>
      </c>
      <c r="E976" s="37">
        <v>587</v>
      </c>
      <c r="F976" s="59">
        <v>0.221</v>
      </c>
    </row>
    <row r="977" spans="1:6" ht="15" customHeight="1">
      <c r="A977" s="152"/>
      <c r="B977" s="61" t="s">
        <v>5</v>
      </c>
      <c r="C977" s="40">
        <v>439</v>
      </c>
      <c r="D977" s="62">
        <v>1</v>
      </c>
      <c r="E977" s="41">
        <v>2662</v>
      </c>
      <c r="F977" s="63">
        <v>1</v>
      </c>
    </row>
    <row r="978" spans="1:6" ht="15" customHeight="1">
      <c r="A978" s="153" t="s">
        <v>284</v>
      </c>
      <c r="B978" s="55" t="s">
        <v>263</v>
      </c>
      <c r="C978" s="43">
        <v>82</v>
      </c>
      <c r="D978" s="56">
        <v>0.188</v>
      </c>
      <c r="E978" s="44">
        <v>405</v>
      </c>
      <c r="F978" s="57">
        <v>0.152</v>
      </c>
    </row>
    <row r="979" spans="1:6" ht="15" customHeight="1">
      <c r="A979" s="154"/>
      <c r="B979" s="34" t="s">
        <v>16</v>
      </c>
      <c r="C979" s="64">
        <v>14</v>
      </c>
      <c r="D979" s="65">
        <v>0.032</v>
      </c>
      <c r="E979" s="66">
        <v>116</v>
      </c>
      <c r="F979" s="67">
        <v>0.044</v>
      </c>
    </row>
    <row r="980" spans="1:6" ht="15" customHeight="1">
      <c r="A980" s="154"/>
      <c r="B980" s="34" t="s">
        <v>264</v>
      </c>
      <c r="C980" s="35">
        <v>43</v>
      </c>
      <c r="D980" s="58">
        <v>0.098</v>
      </c>
      <c r="E980" s="37">
        <v>310</v>
      </c>
      <c r="F980" s="59">
        <v>0.116</v>
      </c>
    </row>
    <row r="981" spans="1:6" ht="15" customHeight="1">
      <c r="A981" s="154"/>
      <c r="B981" s="34" t="s">
        <v>265</v>
      </c>
      <c r="C981" s="35">
        <v>214</v>
      </c>
      <c r="D981" s="58">
        <v>0.49</v>
      </c>
      <c r="E981" s="37">
        <v>1324</v>
      </c>
      <c r="F981" s="59">
        <v>0.497</v>
      </c>
    </row>
    <row r="982" spans="1:6" ht="15" customHeight="1">
      <c r="A982" s="154"/>
      <c r="B982" s="60" t="s">
        <v>20</v>
      </c>
      <c r="C982" s="35">
        <v>84</v>
      </c>
      <c r="D982" s="58">
        <v>0.192</v>
      </c>
      <c r="E982" s="37">
        <v>510</v>
      </c>
      <c r="F982" s="59">
        <v>0.191</v>
      </c>
    </row>
    <row r="983" spans="1:6" ht="15" customHeight="1">
      <c r="A983" s="155"/>
      <c r="B983" s="61" t="s">
        <v>5</v>
      </c>
      <c r="C983" s="40">
        <v>437</v>
      </c>
      <c r="D983" s="62">
        <v>1</v>
      </c>
      <c r="E983" s="41">
        <v>2665</v>
      </c>
      <c r="F983" s="63">
        <v>1</v>
      </c>
    </row>
    <row r="984" spans="1:6" ht="15" customHeight="1">
      <c r="A984" s="150" t="s">
        <v>285</v>
      </c>
      <c r="B984" s="55" t="s">
        <v>263</v>
      </c>
      <c r="C984" s="43">
        <v>19</v>
      </c>
      <c r="D984" s="56">
        <v>0.043</v>
      </c>
      <c r="E984" s="44">
        <v>181</v>
      </c>
      <c r="F984" s="57">
        <v>0.068</v>
      </c>
    </row>
    <row r="985" spans="1:6" ht="15" customHeight="1">
      <c r="A985" s="151"/>
      <c r="B985" s="34" t="s">
        <v>16</v>
      </c>
      <c r="C985" s="64">
        <v>63</v>
      </c>
      <c r="D985" s="65">
        <v>0.143</v>
      </c>
      <c r="E985" s="66">
        <v>294</v>
      </c>
      <c r="F985" s="67">
        <v>0.11</v>
      </c>
    </row>
    <row r="986" spans="1:6" ht="15" customHeight="1">
      <c r="A986" s="151"/>
      <c r="B986" s="34" t="s">
        <v>264</v>
      </c>
      <c r="C986" s="35">
        <v>100</v>
      </c>
      <c r="D986" s="58">
        <v>0.227</v>
      </c>
      <c r="E986" s="37">
        <v>486</v>
      </c>
      <c r="F986" s="59">
        <v>0.183</v>
      </c>
    </row>
    <row r="987" spans="1:6" ht="15" customHeight="1">
      <c r="A987" s="151"/>
      <c r="B987" s="34" t="s">
        <v>265</v>
      </c>
      <c r="C987" s="35">
        <v>184</v>
      </c>
      <c r="D987" s="58">
        <v>0.418</v>
      </c>
      <c r="E987" s="37">
        <v>1238</v>
      </c>
      <c r="F987" s="59">
        <v>0.465</v>
      </c>
    </row>
    <row r="988" spans="1:6" ht="15" customHeight="1">
      <c r="A988" s="151"/>
      <c r="B988" s="60" t="s">
        <v>20</v>
      </c>
      <c r="C988" s="35">
        <v>74</v>
      </c>
      <c r="D988" s="58">
        <v>0.168</v>
      </c>
      <c r="E988" s="37">
        <v>464</v>
      </c>
      <c r="F988" s="59">
        <v>0.174</v>
      </c>
    </row>
    <row r="989" spans="1:6" ht="15" customHeight="1">
      <c r="A989" s="152"/>
      <c r="B989" s="61" t="s">
        <v>5</v>
      </c>
      <c r="C989" s="40">
        <v>440</v>
      </c>
      <c r="D989" s="62">
        <v>1</v>
      </c>
      <c r="E989" s="41">
        <v>2663</v>
      </c>
      <c r="F989" s="63">
        <v>1</v>
      </c>
    </row>
    <row r="990" spans="1:6" ht="15" customHeight="1">
      <c r="A990" s="150" t="s">
        <v>286</v>
      </c>
      <c r="B990" s="55" t="s">
        <v>263</v>
      </c>
      <c r="C990" s="43">
        <v>3</v>
      </c>
      <c r="D990" s="56">
        <v>0.007</v>
      </c>
      <c r="E990" s="44">
        <v>81</v>
      </c>
      <c r="F990" s="57">
        <v>0.03</v>
      </c>
    </row>
    <row r="991" spans="1:6" ht="15" customHeight="1">
      <c r="A991" s="151"/>
      <c r="B991" s="34" t="s">
        <v>16</v>
      </c>
      <c r="C991" s="64">
        <v>38</v>
      </c>
      <c r="D991" s="65">
        <v>0.087</v>
      </c>
      <c r="E991" s="66">
        <v>335</v>
      </c>
      <c r="F991" s="67">
        <v>0.126</v>
      </c>
    </row>
    <row r="992" spans="1:6" ht="15" customHeight="1">
      <c r="A992" s="151"/>
      <c r="B992" s="34" t="s">
        <v>264</v>
      </c>
      <c r="C992" s="35">
        <v>83</v>
      </c>
      <c r="D992" s="58">
        <v>0.189</v>
      </c>
      <c r="E992" s="37">
        <v>565</v>
      </c>
      <c r="F992" s="59">
        <v>0.212</v>
      </c>
    </row>
    <row r="993" spans="1:6" ht="15" customHeight="1">
      <c r="A993" s="151"/>
      <c r="B993" s="34" t="s">
        <v>265</v>
      </c>
      <c r="C993" s="35">
        <v>238</v>
      </c>
      <c r="D993" s="58">
        <v>0.542</v>
      </c>
      <c r="E993" s="37">
        <v>1303</v>
      </c>
      <c r="F993" s="59">
        <v>0.49</v>
      </c>
    </row>
    <row r="994" spans="1:6" ht="15" customHeight="1">
      <c r="A994" s="151"/>
      <c r="B994" s="60" t="s">
        <v>20</v>
      </c>
      <c r="C994" s="35">
        <v>77</v>
      </c>
      <c r="D994" s="58">
        <v>0.175</v>
      </c>
      <c r="E994" s="37">
        <v>375</v>
      </c>
      <c r="F994" s="59">
        <v>0.141</v>
      </c>
    </row>
    <row r="995" spans="1:6" ht="15" customHeight="1">
      <c r="A995" s="152"/>
      <c r="B995" s="61" t="s">
        <v>5</v>
      </c>
      <c r="C995" s="40">
        <v>439</v>
      </c>
      <c r="D995" s="62">
        <v>1</v>
      </c>
      <c r="E995" s="41">
        <v>2659</v>
      </c>
      <c r="F995" s="63">
        <v>1</v>
      </c>
    </row>
    <row r="996" spans="1:6" ht="15" customHeight="1">
      <c r="A996" s="153" t="s">
        <v>287</v>
      </c>
      <c r="B996" s="55" t="s">
        <v>263</v>
      </c>
      <c r="C996" s="43">
        <v>51</v>
      </c>
      <c r="D996" s="56">
        <v>0.117</v>
      </c>
      <c r="E996" s="44">
        <v>410</v>
      </c>
      <c r="F996" s="57">
        <v>0.154</v>
      </c>
    </row>
    <row r="997" spans="1:6" ht="15" customHeight="1">
      <c r="A997" s="154"/>
      <c r="B997" s="34" t="s">
        <v>16</v>
      </c>
      <c r="C997" s="64">
        <v>14</v>
      </c>
      <c r="D997" s="65">
        <v>0.032</v>
      </c>
      <c r="E997" s="66">
        <v>94</v>
      </c>
      <c r="F997" s="67">
        <v>0.035</v>
      </c>
    </row>
    <row r="998" spans="1:6" ht="15" customHeight="1">
      <c r="A998" s="154"/>
      <c r="B998" s="34" t="s">
        <v>264</v>
      </c>
      <c r="C998" s="35">
        <v>36</v>
      </c>
      <c r="D998" s="58">
        <v>0.083</v>
      </c>
      <c r="E998" s="37">
        <v>223</v>
      </c>
      <c r="F998" s="59">
        <v>0.084</v>
      </c>
    </row>
    <row r="999" spans="1:6" ht="15" customHeight="1">
      <c r="A999" s="154"/>
      <c r="B999" s="34" t="s">
        <v>265</v>
      </c>
      <c r="C999" s="35">
        <v>242</v>
      </c>
      <c r="D999" s="58">
        <v>0.555</v>
      </c>
      <c r="E999" s="37">
        <v>1476</v>
      </c>
      <c r="F999" s="59">
        <v>0.555</v>
      </c>
    </row>
    <row r="1000" spans="1:6" ht="15" customHeight="1">
      <c r="A1000" s="154"/>
      <c r="B1000" s="60" t="s">
        <v>20</v>
      </c>
      <c r="C1000" s="35">
        <v>93</v>
      </c>
      <c r="D1000" s="58">
        <v>0.213</v>
      </c>
      <c r="E1000" s="37">
        <v>455</v>
      </c>
      <c r="F1000" s="59">
        <v>0.171</v>
      </c>
    </row>
    <row r="1001" spans="1:6" ht="15" customHeight="1">
      <c r="A1001" s="155"/>
      <c r="B1001" s="61" t="s">
        <v>5</v>
      </c>
      <c r="C1001" s="40">
        <v>436</v>
      </c>
      <c r="D1001" s="62">
        <v>1</v>
      </c>
      <c r="E1001" s="41">
        <v>2658</v>
      </c>
      <c r="F1001" s="63">
        <v>1</v>
      </c>
    </row>
    <row r="1002" spans="1:6" ht="15" customHeight="1">
      <c r="A1002" s="150" t="s">
        <v>288</v>
      </c>
      <c r="B1002" s="55" t="s">
        <v>263</v>
      </c>
      <c r="C1002" s="43">
        <v>64</v>
      </c>
      <c r="D1002" s="56">
        <v>0.145</v>
      </c>
      <c r="E1002" s="44">
        <v>487</v>
      </c>
      <c r="F1002" s="57">
        <v>0.183</v>
      </c>
    </row>
    <row r="1003" spans="1:6" ht="15" customHeight="1">
      <c r="A1003" s="151"/>
      <c r="B1003" s="34" t="s">
        <v>16</v>
      </c>
      <c r="C1003" s="64">
        <v>10</v>
      </c>
      <c r="D1003" s="65">
        <v>0.023</v>
      </c>
      <c r="E1003" s="66">
        <v>76</v>
      </c>
      <c r="F1003" s="67">
        <v>0.028</v>
      </c>
    </row>
    <row r="1004" spans="1:6" ht="15" customHeight="1">
      <c r="A1004" s="151"/>
      <c r="B1004" s="34" t="s">
        <v>264</v>
      </c>
      <c r="C1004" s="35">
        <v>32</v>
      </c>
      <c r="D1004" s="58">
        <v>0.073</v>
      </c>
      <c r="E1004" s="37">
        <v>182</v>
      </c>
      <c r="F1004" s="59">
        <v>0.068</v>
      </c>
    </row>
    <row r="1005" spans="1:6" ht="15" customHeight="1">
      <c r="A1005" s="151"/>
      <c r="B1005" s="34" t="s">
        <v>265</v>
      </c>
      <c r="C1005" s="35">
        <v>189</v>
      </c>
      <c r="D1005" s="58">
        <v>0.429</v>
      </c>
      <c r="E1005" s="37">
        <v>1270</v>
      </c>
      <c r="F1005" s="59">
        <v>0.476</v>
      </c>
    </row>
    <row r="1006" spans="1:6" ht="15" customHeight="1">
      <c r="A1006" s="151"/>
      <c r="B1006" s="60" t="s">
        <v>20</v>
      </c>
      <c r="C1006" s="35">
        <v>146</v>
      </c>
      <c r="D1006" s="58">
        <v>0.331</v>
      </c>
      <c r="E1006" s="37">
        <v>653</v>
      </c>
      <c r="F1006" s="59">
        <v>0.245</v>
      </c>
    </row>
    <row r="1007" spans="1:6" ht="15" customHeight="1">
      <c r="A1007" s="152"/>
      <c r="B1007" s="61" t="s">
        <v>5</v>
      </c>
      <c r="C1007" s="40">
        <v>441</v>
      </c>
      <c r="D1007" s="62">
        <v>1</v>
      </c>
      <c r="E1007" s="41">
        <v>2668</v>
      </c>
      <c r="F1007" s="63">
        <v>1</v>
      </c>
    </row>
    <row r="1008" spans="1:6" ht="15" customHeight="1">
      <c r="A1008" s="150" t="s">
        <v>289</v>
      </c>
      <c r="B1008" s="55" t="s">
        <v>263</v>
      </c>
      <c r="C1008" s="43">
        <v>33</v>
      </c>
      <c r="D1008" s="56">
        <v>0.075</v>
      </c>
      <c r="E1008" s="44">
        <v>306</v>
      </c>
      <c r="F1008" s="57">
        <v>0.115</v>
      </c>
    </row>
    <row r="1009" spans="1:6" ht="15" customHeight="1">
      <c r="A1009" s="151"/>
      <c r="B1009" s="34" t="s">
        <v>16</v>
      </c>
      <c r="C1009" s="64">
        <v>21</v>
      </c>
      <c r="D1009" s="65">
        <v>0.048</v>
      </c>
      <c r="E1009" s="66">
        <v>89</v>
      </c>
      <c r="F1009" s="67">
        <v>0.033</v>
      </c>
    </row>
    <row r="1010" spans="1:6" ht="15" customHeight="1">
      <c r="A1010" s="151"/>
      <c r="B1010" s="34" t="s">
        <v>264</v>
      </c>
      <c r="C1010" s="35">
        <v>44</v>
      </c>
      <c r="D1010" s="58">
        <v>0.1</v>
      </c>
      <c r="E1010" s="37">
        <v>242</v>
      </c>
      <c r="F1010" s="59">
        <v>0.091</v>
      </c>
    </row>
    <row r="1011" spans="1:6" ht="15" customHeight="1">
      <c r="A1011" s="151"/>
      <c r="B1011" s="34" t="s">
        <v>265</v>
      </c>
      <c r="C1011" s="35">
        <v>204</v>
      </c>
      <c r="D1011" s="58">
        <v>0.465</v>
      </c>
      <c r="E1011" s="37">
        <v>1264</v>
      </c>
      <c r="F1011" s="59">
        <v>0.475</v>
      </c>
    </row>
    <row r="1012" spans="1:6" ht="15" customHeight="1">
      <c r="A1012" s="151"/>
      <c r="B1012" s="60" t="s">
        <v>20</v>
      </c>
      <c r="C1012" s="35">
        <v>137</v>
      </c>
      <c r="D1012" s="58">
        <v>0.312</v>
      </c>
      <c r="E1012" s="37">
        <v>761</v>
      </c>
      <c r="F1012" s="59">
        <v>0.286</v>
      </c>
    </row>
    <row r="1013" spans="1:6" ht="15" customHeight="1">
      <c r="A1013" s="152"/>
      <c r="B1013" s="61" t="s">
        <v>5</v>
      </c>
      <c r="C1013" s="40">
        <v>439</v>
      </c>
      <c r="D1013" s="62">
        <v>1</v>
      </c>
      <c r="E1013" s="41">
        <v>2662</v>
      </c>
      <c r="F1013" s="63">
        <v>1</v>
      </c>
    </row>
    <row r="1014" spans="1:6" s="18" customFormat="1" ht="16.5" customHeight="1">
      <c r="A1014" s="156" t="s">
        <v>380</v>
      </c>
      <c r="B1014" s="157"/>
      <c r="C1014" s="157"/>
      <c r="D1014" s="157"/>
      <c r="E1014" s="157"/>
      <c r="F1014" s="158"/>
    </row>
    <row r="1015" spans="1:6" ht="15" customHeight="1">
      <c r="A1015" s="150" t="s">
        <v>290</v>
      </c>
      <c r="B1015" s="55" t="s">
        <v>263</v>
      </c>
      <c r="C1015" s="43">
        <v>6</v>
      </c>
      <c r="D1015" s="56">
        <v>0.014</v>
      </c>
      <c r="E1015" s="44">
        <v>46</v>
      </c>
      <c r="F1015" s="57">
        <v>0.017</v>
      </c>
    </row>
    <row r="1016" spans="1:6" ht="15" customHeight="1">
      <c r="A1016" s="151"/>
      <c r="B1016" s="34" t="s">
        <v>16</v>
      </c>
      <c r="C1016" s="64">
        <v>53</v>
      </c>
      <c r="D1016" s="65">
        <v>0.121</v>
      </c>
      <c r="E1016" s="66">
        <v>163</v>
      </c>
      <c r="F1016" s="67">
        <v>0.061</v>
      </c>
    </row>
    <row r="1017" spans="1:6" ht="15" customHeight="1">
      <c r="A1017" s="151"/>
      <c r="B1017" s="34" t="s">
        <v>264</v>
      </c>
      <c r="C1017" s="35">
        <v>80</v>
      </c>
      <c r="D1017" s="58">
        <v>0.183</v>
      </c>
      <c r="E1017" s="37">
        <v>363</v>
      </c>
      <c r="F1017" s="59">
        <v>0.136</v>
      </c>
    </row>
    <row r="1018" spans="1:6" ht="15" customHeight="1">
      <c r="A1018" s="151"/>
      <c r="B1018" s="34" t="s">
        <v>265</v>
      </c>
      <c r="C1018" s="35">
        <v>221</v>
      </c>
      <c r="D1018" s="58">
        <v>0.505</v>
      </c>
      <c r="E1018" s="37">
        <v>1514</v>
      </c>
      <c r="F1018" s="59">
        <v>0.569</v>
      </c>
    </row>
    <row r="1019" spans="1:6" ht="15" customHeight="1">
      <c r="A1019" s="151"/>
      <c r="B1019" s="60" t="s">
        <v>20</v>
      </c>
      <c r="C1019" s="35">
        <v>78</v>
      </c>
      <c r="D1019" s="58">
        <v>0.178</v>
      </c>
      <c r="E1019" s="37">
        <v>577</v>
      </c>
      <c r="F1019" s="59">
        <v>0.217</v>
      </c>
    </row>
    <row r="1020" spans="1:6" ht="15" customHeight="1">
      <c r="A1020" s="152"/>
      <c r="B1020" s="61" t="s">
        <v>5</v>
      </c>
      <c r="C1020" s="40">
        <v>438</v>
      </c>
      <c r="D1020" s="62">
        <v>1</v>
      </c>
      <c r="E1020" s="41">
        <v>2663</v>
      </c>
      <c r="F1020" s="63">
        <v>1</v>
      </c>
    </row>
    <row r="1021" spans="1:6" s="18" customFormat="1" ht="16.5" customHeight="1">
      <c r="A1021" s="156" t="s">
        <v>338</v>
      </c>
      <c r="B1021" s="157"/>
      <c r="C1021" s="157"/>
      <c r="D1021" s="157"/>
      <c r="E1021" s="157"/>
      <c r="F1021" s="158"/>
    </row>
    <row r="1022" spans="1:6" ht="15" customHeight="1">
      <c r="A1022" s="150" t="s">
        <v>291</v>
      </c>
      <c r="B1022" s="55" t="s">
        <v>263</v>
      </c>
      <c r="C1022" s="105">
        <v>50</v>
      </c>
      <c r="D1022" s="135">
        <v>0.114</v>
      </c>
      <c r="E1022" s="55">
        <v>385</v>
      </c>
      <c r="F1022" s="136">
        <v>0.145</v>
      </c>
    </row>
    <row r="1023" spans="1:6" ht="15" customHeight="1">
      <c r="A1023" s="151"/>
      <c r="B1023" s="34" t="s">
        <v>16</v>
      </c>
      <c r="C1023" s="115">
        <v>27</v>
      </c>
      <c r="D1023" s="143">
        <v>0.062</v>
      </c>
      <c r="E1023" s="117">
        <v>268</v>
      </c>
      <c r="F1023" s="144">
        <v>0.101</v>
      </c>
    </row>
    <row r="1024" spans="1:6" ht="15" customHeight="1">
      <c r="A1024" s="151"/>
      <c r="B1024" s="34" t="s">
        <v>264</v>
      </c>
      <c r="C1024" s="94">
        <v>74</v>
      </c>
      <c r="D1024" s="137">
        <v>0.169</v>
      </c>
      <c r="E1024" s="34">
        <v>539</v>
      </c>
      <c r="F1024" s="138">
        <v>0.202</v>
      </c>
    </row>
    <row r="1025" spans="1:6" ht="15" customHeight="1">
      <c r="A1025" s="151"/>
      <c r="B1025" s="34" t="s">
        <v>265</v>
      </c>
      <c r="C1025" s="94">
        <v>225</v>
      </c>
      <c r="D1025" s="137">
        <v>0.514</v>
      </c>
      <c r="E1025" s="34">
        <v>1173</v>
      </c>
      <c r="F1025" s="138">
        <v>0.441</v>
      </c>
    </row>
    <row r="1026" spans="1:6" ht="15" customHeight="1">
      <c r="A1026" s="151"/>
      <c r="B1026" s="60" t="s">
        <v>20</v>
      </c>
      <c r="C1026" s="94">
        <v>62</v>
      </c>
      <c r="D1026" s="137">
        <v>0.142</v>
      </c>
      <c r="E1026" s="34">
        <v>297</v>
      </c>
      <c r="F1026" s="138">
        <v>0.112</v>
      </c>
    </row>
    <row r="1027" spans="1:6" ht="15" customHeight="1">
      <c r="A1027" s="152"/>
      <c r="B1027" s="61" t="s">
        <v>5</v>
      </c>
      <c r="C1027" s="103">
        <v>438</v>
      </c>
      <c r="D1027" s="141">
        <v>1</v>
      </c>
      <c r="E1027" s="104">
        <v>2662</v>
      </c>
      <c r="F1027" s="142">
        <v>1</v>
      </c>
    </row>
    <row r="1028" spans="1:6" ht="15" customHeight="1">
      <c r="A1028" s="150" t="s">
        <v>292</v>
      </c>
      <c r="B1028" s="55" t="s">
        <v>263</v>
      </c>
      <c r="C1028" s="105">
        <v>82</v>
      </c>
      <c r="D1028" s="135">
        <v>0.188</v>
      </c>
      <c r="E1028" s="55">
        <v>546</v>
      </c>
      <c r="F1028" s="136">
        <v>0.205</v>
      </c>
    </row>
    <row r="1029" spans="1:6" ht="15" customHeight="1">
      <c r="A1029" s="151"/>
      <c r="B1029" s="34" t="s">
        <v>16</v>
      </c>
      <c r="C1029" s="115">
        <v>14</v>
      </c>
      <c r="D1029" s="143">
        <v>0.032</v>
      </c>
      <c r="E1029" s="117">
        <v>147</v>
      </c>
      <c r="F1029" s="144">
        <v>0.055</v>
      </c>
    </row>
    <row r="1030" spans="1:6" ht="15" customHeight="1">
      <c r="A1030" s="151"/>
      <c r="B1030" s="34" t="s">
        <v>264</v>
      </c>
      <c r="C1030" s="94">
        <v>39</v>
      </c>
      <c r="D1030" s="137">
        <v>0.089</v>
      </c>
      <c r="E1030" s="34">
        <v>379</v>
      </c>
      <c r="F1030" s="138">
        <v>0.142</v>
      </c>
    </row>
    <row r="1031" spans="1:6" ht="15" customHeight="1">
      <c r="A1031" s="151"/>
      <c r="B1031" s="34" t="s">
        <v>265</v>
      </c>
      <c r="C1031" s="94">
        <v>238</v>
      </c>
      <c r="D1031" s="137">
        <v>0.545</v>
      </c>
      <c r="E1031" s="34">
        <v>1281</v>
      </c>
      <c r="F1031" s="138">
        <v>0.481</v>
      </c>
    </row>
    <row r="1032" spans="1:6" ht="15" customHeight="1">
      <c r="A1032" s="151"/>
      <c r="B1032" s="60" t="s">
        <v>20</v>
      </c>
      <c r="C1032" s="94">
        <v>64</v>
      </c>
      <c r="D1032" s="137">
        <v>0.146</v>
      </c>
      <c r="E1032" s="34">
        <v>308</v>
      </c>
      <c r="F1032" s="138">
        <v>0.116</v>
      </c>
    </row>
    <row r="1033" spans="1:6" ht="15" customHeight="1">
      <c r="A1033" s="152"/>
      <c r="B1033" s="61" t="s">
        <v>5</v>
      </c>
      <c r="C1033" s="103">
        <v>437</v>
      </c>
      <c r="D1033" s="141">
        <v>1</v>
      </c>
      <c r="E1033" s="104">
        <v>2661</v>
      </c>
      <c r="F1033" s="142">
        <v>1</v>
      </c>
    </row>
    <row r="1034" spans="1:6" ht="15" customHeight="1">
      <c r="A1034" s="150" t="s">
        <v>293</v>
      </c>
      <c r="B1034" s="55" t="s">
        <v>263</v>
      </c>
      <c r="C1034" s="105">
        <v>6</v>
      </c>
      <c r="D1034" s="135">
        <v>0.014</v>
      </c>
      <c r="E1034" s="55">
        <v>82</v>
      </c>
      <c r="F1034" s="136">
        <v>0.031</v>
      </c>
    </row>
    <row r="1035" spans="1:6" ht="15" customHeight="1">
      <c r="A1035" s="151"/>
      <c r="B1035" s="34" t="s">
        <v>16</v>
      </c>
      <c r="C1035" s="115">
        <v>19</v>
      </c>
      <c r="D1035" s="143">
        <v>0.043</v>
      </c>
      <c r="E1035" s="117">
        <v>226</v>
      </c>
      <c r="F1035" s="144">
        <v>0.085</v>
      </c>
    </row>
    <row r="1036" spans="1:6" ht="15" customHeight="1">
      <c r="A1036" s="151"/>
      <c r="B1036" s="34" t="s">
        <v>264</v>
      </c>
      <c r="C1036" s="94">
        <v>65</v>
      </c>
      <c r="D1036" s="137">
        <v>0.148</v>
      </c>
      <c r="E1036" s="34">
        <v>483</v>
      </c>
      <c r="F1036" s="138">
        <v>0.181</v>
      </c>
    </row>
    <row r="1037" spans="1:6" ht="15" customHeight="1">
      <c r="A1037" s="151"/>
      <c r="B1037" s="34" t="s">
        <v>265</v>
      </c>
      <c r="C1037" s="94">
        <v>242</v>
      </c>
      <c r="D1037" s="137">
        <v>0.553</v>
      </c>
      <c r="E1037" s="34">
        <v>1292</v>
      </c>
      <c r="F1037" s="138">
        <v>0.485</v>
      </c>
    </row>
    <row r="1038" spans="1:6" ht="15" customHeight="1">
      <c r="A1038" s="151"/>
      <c r="B1038" s="60" t="s">
        <v>20</v>
      </c>
      <c r="C1038" s="94">
        <v>106</v>
      </c>
      <c r="D1038" s="137">
        <v>0.242</v>
      </c>
      <c r="E1038" s="34">
        <v>582</v>
      </c>
      <c r="F1038" s="138">
        <v>0.218</v>
      </c>
    </row>
    <row r="1039" spans="1:6" ht="15" customHeight="1">
      <c r="A1039" s="152"/>
      <c r="B1039" s="61" t="s">
        <v>5</v>
      </c>
      <c r="C1039" s="103">
        <v>438</v>
      </c>
      <c r="D1039" s="141">
        <v>1</v>
      </c>
      <c r="E1039" s="104">
        <v>2665</v>
      </c>
      <c r="F1039" s="142">
        <v>1</v>
      </c>
    </row>
    <row r="1040" spans="1:6" ht="15" customHeight="1">
      <c r="A1040" s="153" t="s">
        <v>294</v>
      </c>
      <c r="B1040" s="55" t="s">
        <v>263</v>
      </c>
      <c r="C1040" s="105">
        <v>59</v>
      </c>
      <c r="D1040" s="135">
        <v>0.134</v>
      </c>
      <c r="E1040" s="55">
        <v>447</v>
      </c>
      <c r="F1040" s="136">
        <v>0.168</v>
      </c>
    </row>
    <row r="1041" spans="1:6" ht="15" customHeight="1">
      <c r="A1041" s="154"/>
      <c r="B1041" s="34" t="s">
        <v>16</v>
      </c>
      <c r="C1041" s="115">
        <v>7</v>
      </c>
      <c r="D1041" s="143">
        <v>0.016</v>
      </c>
      <c r="E1041" s="117">
        <v>93</v>
      </c>
      <c r="F1041" s="144">
        <v>0.035</v>
      </c>
    </row>
    <row r="1042" spans="1:6" ht="15" customHeight="1">
      <c r="A1042" s="154"/>
      <c r="B1042" s="34" t="s">
        <v>264</v>
      </c>
      <c r="C1042" s="94">
        <v>35</v>
      </c>
      <c r="D1042" s="137">
        <v>0.08</v>
      </c>
      <c r="E1042" s="34">
        <v>287</v>
      </c>
      <c r="F1042" s="138">
        <v>0.108</v>
      </c>
    </row>
    <row r="1043" spans="1:6" ht="15" customHeight="1">
      <c r="A1043" s="154"/>
      <c r="B1043" s="34" t="s">
        <v>265</v>
      </c>
      <c r="C1043" s="94">
        <v>246</v>
      </c>
      <c r="D1043" s="137">
        <v>0.56</v>
      </c>
      <c r="E1043" s="34">
        <v>1366</v>
      </c>
      <c r="F1043" s="138">
        <v>0.513</v>
      </c>
    </row>
    <row r="1044" spans="1:6" ht="15" customHeight="1">
      <c r="A1044" s="154"/>
      <c r="B1044" s="60" t="s">
        <v>20</v>
      </c>
      <c r="C1044" s="94">
        <v>92</v>
      </c>
      <c r="D1044" s="137">
        <v>0.21</v>
      </c>
      <c r="E1044" s="34">
        <v>469</v>
      </c>
      <c r="F1044" s="138">
        <v>0.176</v>
      </c>
    </row>
    <row r="1045" spans="1:6" ht="15" customHeight="1">
      <c r="A1045" s="155"/>
      <c r="B1045" s="61" t="s">
        <v>5</v>
      </c>
      <c r="C1045" s="103">
        <v>439</v>
      </c>
      <c r="D1045" s="141">
        <v>1</v>
      </c>
      <c r="E1045" s="104">
        <v>2662</v>
      </c>
      <c r="F1045" s="142">
        <v>1</v>
      </c>
    </row>
    <row r="1046" spans="1:6" ht="15" customHeight="1">
      <c r="A1046" s="150" t="s">
        <v>295</v>
      </c>
      <c r="B1046" s="55" t="s">
        <v>263</v>
      </c>
      <c r="C1046" s="105">
        <v>15</v>
      </c>
      <c r="D1046" s="135">
        <v>0.034</v>
      </c>
      <c r="E1046" s="55">
        <v>137</v>
      </c>
      <c r="F1046" s="136">
        <v>0.051</v>
      </c>
    </row>
    <row r="1047" spans="1:6" ht="15" customHeight="1">
      <c r="A1047" s="151"/>
      <c r="B1047" s="34" t="s">
        <v>16</v>
      </c>
      <c r="C1047" s="115">
        <v>5</v>
      </c>
      <c r="D1047" s="143">
        <v>0.011</v>
      </c>
      <c r="E1047" s="117">
        <v>41</v>
      </c>
      <c r="F1047" s="144">
        <v>0.015</v>
      </c>
    </row>
    <row r="1048" spans="1:6" ht="15" customHeight="1">
      <c r="A1048" s="151"/>
      <c r="B1048" s="34" t="s">
        <v>264</v>
      </c>
      <c r="C1048" s="94">
        <v>13</v>
      </c>
      <c r="D1048" s="137">
        <v>0.03</v>
      </c>
      <c r="E1048" s="34">
        <v>130</v>
      </c>
      <c r="F1048" s="138">
        <v>0.049</v>
      </c>
    </row>
    <row r="1049" spans="1:6" ht="15" customHeight="1">
      <c r="A1049" s="151"/>
      <c r="B1049" s="34" t="s">
        <v>265</v>
      </c>
      <c r="C1049" s="94">
        <v>255</v>
      </c>
      <c r="D1049" s="137">
        <v>0.582</v>
      </c>
      <c r="E1049" s="34">
        <v>1593</v>
      </c>
      <c r="F1049" s="138">
        <v>0.597</v>
      </c>
    </row>
    <row r="1050" spans="1:6" ht="15" customHeight="1">
      <c r="A1050" s="151"/>
      <c r="B1050" s="60" t="s">
        <v>20</v>
      </c>
      <c r="C1050" s="94">
        <v>150</v>
      </c>
      <c r="D1050" s="137">
        <v>0.342</v>
      </c>
      <c r="E1050" s="34">
        <v>766</v>
      </c>
      <c r="F1050" s="138">
        <v>0.287</v>
      </c>
    </row>
    <row r="1051" spans="1:6" ht="15" customHeight="1">
      <c r="A1051" s="152"/>
      <c r="B1051" s="61" t="s">
        <v>5</v>
      </c>
      <c r="C1051" s="103">
        <v>438</v>
      </c>
      <c r="D1051" s="141">
        <v>1</v>
      </c>
      <c r="E1051" s="104">
        <v>2667</v>
      </c>
      <c r="F1051" s="142">
        <v>1</v>
      </c>
    </row>
    <row r="1052" spans="1:6" ht="15" customHeight="1">
      <c r="A1052" s="150" t="s">
        <v>296</v>
      </c>
      <c r="B1052" s="55" t="s">
        <v>263</v>
      </c>
      <c r="C1052" s="105">
        <v>166</v>
      </c>
      <c r="D1052" s="135">
        <v>0.381</v>
      </c>
      <c r="E1052" s="55">
        <v>1174</v>
      </c>
      <c r="F1052" s="136">
        <v>0.442</v>
      </c>
    </row>
    <row r="1053" spans="1:6" ht="15" customHeight="1">
      <c r="A1053" s="151"/>
      <c r="B1053" s="34" t="s">
        <v>16</v>
      </c>
      <c r="C1053" s="115">
        <v>7</v>
      </c>
      <c r="D1053" s="143">
        <v>0.016</v>
      </c>
      <c r="E1053" s="117">
        <v>67</v>
      </c>
      <c r="F1053" s="144">
        <v>0.025</v>
      </c>
    </row>
    <row r="1054" spans="1:6" ht="15" customHeight="1">
      <c r="A1054" s="151"/>
      <c r="B1054" s="34" t="s">
        <v>264</v>
      </c>
      <c r="C1054" s="94">
        <v>9</v>
      </c>
      <c r="D1054" s="137">
        <v>0.021</v>
      </c>
      <c r="E1054" s="34">
        <v>162</v>
      </c>
      <c r="F1054" s="138">
        <v>0.061</v>
      </c>
    </row>
    <row r="1055" spans="1:6" ht="15" customHeight="1">
      <c r="A1055" s="151"/>
      <c r="B1055" s="34" t="s">
        <v>265</v>
      </c>
      <c r="C1055" s="94">
        <v>185</v>
      </c>
      <c r="D1055" s="137">
        <v>0.424</v>
      </c>
      <c r="E1055" s="34">
        <v>949</v>
      </c>
      <c r="F1055" s="138">
        <v>0.357</v>
      </c>
    </row>
    <row r="1056" spans="1:6" ht="15" customHeight="1">
      <c r="A1056" s="151"/>
      <c r="B1056" s="60" t="s">
        <v>20</v>
      </c>
      <c r="C1056" s="94">
        <v>69</v>
      </c>
      <c r="D1056" s="137">
        <v>0.158</v>
      </c>
      <c r="E1056" s="34">
        <v>303</v>
      </c>
      <c r="F1056" s="138">
        <v>0.114</v>
      </c>
    </row>
    <row r="1057" spans="1:6" ht="15" customHeight="1">
      <c r="A1057" s="152"/>
      <c r="B1057" s="61" t="s">
        <v>5</v>
      </c>
      <c r="C1057" s="103">
        <v>436</v>
      </c>
      <c r="D1057" s="141">
        <v>1</v>
      </c>
      <c r="E1057" s="104">
        <v>2655</v>
      </c>
      <c r="F1057" s="142">
        <v>1</v>
      </c>
    </row>
    <row r="1058" spans="1:6" ht="15" customHeight="1">
      <c r="A1058" s="156" t="s">
        <v>338</v>
      </c>
      <c r="B1058" s="157"/>
      <c r="C1058" s="157"/>
      <c r="D1058" s="157"/>
      <c r="E1058" s="157"/>
      <c r="F1058" s="158"/>
    </row>
    <row r="1059" spans="1:6" ht="15" customHeight="1">
      <c r="A1059" s="153" t="s">
        <v>297</v>
      </c>
      <c r="B1059" s="55" t="s">
        <v>263</v>
      </c>
      <c r="C1059" s="105">
        <v>7</v>
      </c>
      <c r="D1059" s="135">
        <v>0.016</v>
      </c>
      <c r="E1059" s="55">
        <v>79</v>
      </c>
      <c r="F1059" s="136">
        <v>0.03</v>
      </c>
    </row>
    <row r="1060" spans="1:6" ht="15" customHeight="1">
      <c r="A1060" s="154"/>
      <c r="B1060" s="34" t="s">
        <v>16</v>
      </c>
      <c r="C1060" s="115">
        <v>46</v>
      </c>
      <c r="D1060" s="143">
        <v>0.105</v>
      </c>
      <c r="E1060" s="117">
        <v>210</v>
      </c>
      <c r="F1060" s="144">
        <v>0.079</v>
      </c>
    </row>
    <row r="1061" spans="1:6" ht="15" customHeight="1">
      <c r="A1061" s="154"/>
      <c r="B1061" s="34" t="s">
        <v>264</v>
      </c>
      <c r="C1061" s="94">
        <v>69</v>
      </c>
      <c r="D1061" s="137">
        <v>0.157</v>
      </c>
      <c r="E1061" s="34">
        <v>357</v>
      </c>
      <c r="F1061" s="138">
        <v>0.134</v>
      </c>
    </row>
    <row r="1062" spans="1:6" ht="15" customHeight="1">
      <c r="A1062" s="154"/>
      <c r="B1062" s="34" t="s">
        <v>265</v>
      </c>
      <c r="C1062" s="94">
        <v>235</v>
      </c>
      <c r="D1062" s="137">
        <v>0.535</v>
      </c>
      <c r="E1062" s="34">
        <v>1358</v>
      </c>
      <c r="F1062" s="138">
        <v>0.51</v>
      </c>
    </row>
    <row r="1063" spans="1:6" ht="15" customHeight="1">
      <c r="A1063" s="154"/>
      <c r="B1063" s="60" t="s">
        <v>20</v>
      </c>
      <c r="C1063" s="94">
        <v>82</v>
      </c>
      <c r="D1063" s="137">
        <v>0.187</v>
      </c>
      <c r="E1063" s="34">
        <v>659</v>
      </c>
      <c r="F1063" s="138">
        <v>0.247</v>
      </c>
    </row>
    <row r="1064" spans="1:6" ht="15" customHeight="1">
      <c r="A1064" s="155"/>
      <c r="B1064" s="61" t="s">
        <v>5</v>
      </c>
      <c r="C1064" s="103">
        <v>439</v>
      </c>
      <c r="D1064" s="141">
        <v>1</v>
      </c>
      <c r="E1064" s="104">
        <v>2663</v>
      </c>
      <c r="F1064" s="142">
        <v>1</v>
      </c>
    </row>
    <row r="1065" spans="1:6" ht="15" customHeight="1">
      <c r="A1065" s="150" t="s">
        <v>298</v>
      </c>
      <c r="B1065" s="55" t="s">
        <v>263</v>
      </c>
      <c r="C1065" s="105">
        <v>38</v>
      </c>
      <c r="D1065" s="135">
        <v>0.087</v>
      </c>
      <c r="E1065" s="55">
        <v>267</v>
      </c>
      <c r="F1065" s="136">
        <v>0.1</v>
      </c>
    </row>
    <row r="1066" spans="1:6" ht="15" customHeight="1">
      <c r="A1066" s="151"/>
      <c r="B1066" s="34" t="s">
        <v>16</v>
      </c>
      <c r="C1066" s="115">
        <v>30</v>
      </c>
      <c r="D1066" s="143">
        <v>0.068</v>
      </c>
      <c r="E1066" s="117">
        <v>322</v>
      </c>
      <c r="F1066" s="144">
        <v>0.121</v>
      </c>
    </row>
    <row r="1067" spans="1:6" ht="15" customHeight="1">
      <c r="A1067" s="151"/>
      <c r="B1067" s="34" t="s">
        <v>264</v>
      </c>
      <c r="C1067" s="94">
        <v>97</v>
      </c>
      <c r="D1067" s="137">
        <v>0.221</v>
      </c>
      <c r="E1067" s="34">
        <v>693</v>
      </c>
      <c r="F1067" s="138">
        <v>0.26</v>
      </c>
    </row>
    <row r="1068" spans="1:6" ht="15" customHeight="1">
      <c r="A1068" s="151"/>
      <c r="B1068" s="34" t="s">
        <v>265</v>
      </c>
      <c r="C1068" s="94">
        <v>212</v>
      </c>
      <c r="D1068" s="137">
        <v>0.484</v>
      </c>
      <c r="E1068" s="34">
        <v>1103</v>
      </c>
      <c r="F1068" s="138">
        <v>0.414</v>
      </c>
    </row>
    <row r="1069" spans="1:6" ht="15" customHeight="1">
      <c r="A1069" s="151"/>
      <c r="B1069" s="60" t="s">
        <v>20</v>
      </c>
      <c r="C1069" s="94">
        <v>61</v>
      </c>
      <c r="D1069" s="137">
        <v>0.139</v>
      </c>
      <c r="E1069" s="34">
        <v>279</v>
      </c>
      <c r="F1069" s="138">
        <v>0.105</v>
      </c>
    </row>
    <row r="1070" spans="1:6" ht="15" customHeight="1">
      <c r="A1070" s="152"/>
      <c r="B1070" s="61" t="s">
        <v>5</v>
      </c>
      <c r="C1070" s="103">
        <v>438</v>
      </c>
      <c r="D1070" s="141">
        <v>1</v>
      </c>
      <c r="E1070" s="104">
        <v>2664</v>
      </c>
      <c r="F1070" s="142">
        <v>1</v>
      </c>
    </row>
    <row r="1071" spans="1:6" ht="15" customHeight="1">
      <c r="A1071" s="153" t="s">
        <v>299</v>
      </c>
      <c r="B1071" s="55" t="s">
        <v>263</v>
      </c>
      <c r="C1071" s="105">
        <v>76</v>
      </c>
      <c r="D1071" s="135">
        <v>0.174</v>
      </c>
      <c r="E1071" s="55">
        <v>563</v>
      </c>
      <c r="F1071" s="136">
        <v>0.212</v>
      </c>
    </row>
    <row r="1072" spans="1:6" ht="15" customHeight="1">
      <c r="A1072" s="154"/>
      <c r="B1072" s="34" t="s">
        <v>16</v>
      </c>
      <c r="C1072" s="115">
        <v>40</v>
      </c>
      <c r="D1072" s="143">
        <v>0.092</v>
      </c>
      <c r="E1072" s="117">
        <v>329</v>
      </c>
      <c r="F1072" s="144">
        <v>0.124</v>
      </c>
    </row>
    <row r="1073" spans="1:6" ht="15" customHeight="1">
      <c r="A1073" s="154"/>
      <c r="B1073" s="34" t="s">
        <v>264</v>
      </c>
      <c r="C1073" s="94">
        <v>86</v>
      </c>
      <c r="D1073" s="137">
        <v>0.197</v>
      </c>
      <c r="E1073" s="34">
        <v>562</v>
      </c>
      <c r="F1073" s="138">
        <v>0.212</v>
      </c>
    </row>
    <row r="1074" spans="1:6" ht="15" customHeight="1">
      <c r="A1074" s="154"/>
      <c r="B1074" s="34" t="s">
        <v>265</v>
      </c>
      <c r="C1074" s="94">
        <v>171</v>
      </c>
      <c r="D1074" s="137">
        <v>0.391</v>
      </c>
      <c r="E1074" s="34">
        <v>948</v>
      </c>
      <c r="F1074" s="138">
        <v>0.357</v>
      </c>
    </row>
    <row r="1075" spans="1:6" ht="15" customHeight="1">
      <c r="A1075" s="154"/>
      <c r="B1075" s="60" t="s">
        <v>20</v>
      </c>
      <c r="C1075" s="94">
        <v>64</v>
      </c>
      <c r="D1075" s="137">
        <v>0.146</v>
      </c>
      <c r="E1075" s="34">
        <v>253</v>
      </c>
      <c r="F1075" s="138">
        <v>0.095</v>
      </c>
    </row>
    <row r="1076" spans="1:6" ht="15" customHeight="1">
      <c r="A1076" s="155"/>
      <c r="B1076" s="61" t="s">
        <v>5</v>
      </c>
      <c r="C1076" s="103">
        <v>437</v>
      </c>
      <c r="D1076" s="141">
        <v>1</v>
      </c>
      <c r="E1076" s="104">
        <v>2655</v>
      </c>
      <c r="F1076" s="142">
        <v>1</v>
      </c>
    </row>
    <row r="1077" spans="1:6" ht="15" customHeight="1">
      <c r="A1077" s="153" t="s">
        <v>300</v>
      </c>
      <c r="B1077" s="55" t="s">
        <v>263</v>
      </c>
      <c r="C1077" s="105">
        <v>8</v>
      </c>
      <c r="D1077" s="135">
        <v>0.018</v>
      </c>
      <c r="E1077" s="55">
        <v>75</v>
      </c>
      <c r="F1077" s="136">
        <v>0.028</v>
      </c>
    </row>
    <row r="1078" spans="1:6" ht="15" customHeight="1">
      <c r="A1078" s="154"/>
      <c r="B1078" s="34" t="s">
        <v>16</v>
      </c>
      <c r="C1078" s="115">
        <v>38</v>
      </c>
      <c r="D1078" s="143">
        <v>0.087</v>
      </c>
      <c r="E1078" s="117">
        <v>254</v>
      </c>
      <c r="F1078" s="144">
        <v>0.095</v>
      </c>
    </row>
    <row r="1079" spans="1:6" ht="15" customHeight="1">
      <c r="A1079" s="154"/>
      <c r="B1079" s="34" t="s">
        <v>264</v>
      </c>
      <c r="C1079" s="94">
        <v>81</v>
      </c>
      <c r="D1079" s="137">
        <v>0.185</v>
      </c>
      <c r="E1079" s="34">
        <v>512</v>
      </c>
      <c r="F1079" s="138">
        <v>0.192</v>
      </c>
    </row>
    <row r="1080" spans="1:6" ht="15" customHeight="1">
      <c r="A1080" s="154"/>
      <c r="B1080" s="34" t="s">
        <v>265</v>
      </c>
      <c r="C1080" s="94">
        <v>224</v>
      </c>
      <c r="D1080" s="137">
        <v>0.511</v>
      </c>
      <c r="E1080" s="34">
        <v>1282</v>
      </c>
      <c r="F1080" s="138">
        <v>0.481</v>
      </c>
    </row>
    <row r="1081" spans="1:6" ht="15" customHeight="1">
      <c r="A1081" s="154"/>
      <c r="B1081" s="60" t="s">
        <v>20</v>
      </c>
      <c r="C1081" s="94">
        <v>87</v>
      </c>
      <c r="D1081" s="137">
        <v>0.199</v>
      </c>
      <c r="E1081" s="34">
        <v>541</v>
      </c>
      <c r="F1081" s="138">
        <v>0.203</v>
      </c>
    </row>
    <row r="1082" spans="1:6" ht="15" customHeight="1">
      <c r="A1082" s="155"/>
      <c r="B1082" s="61" t="s">
        <v>5</v>
      </c>
      <c r="C1082" s="103">
        <v>438</v>
      </c>
      <c r="D1082" s="141">
        <v>1</v>
      </c>
      <c r="E1082" s="104">
        <v>2664</v>
      </c>
      <c r="F1082" s="142">
        <v>1</v>
      </c>
    </row>
  </sheetData>
  <sheetProtection/>
  <mergeCells count="351">
    <mergeCell ref="A1058:F1058"/>
    <mergeCell ref="A1065:A1070"/>
    <mergeCell ref="A1071:A1076"/>
    <mergeCell ref="A1077:A1082"/>
    <mergeCell ref="A935:A940"/>
    <mergeCell ref="A941:A946"/>
    <mergeCell ref="A947:A952"/>
    <mergeCell ref="A953:A958"/>
    <mergeCell ref="A959:A964"/>
    <mergeCell ref="A966:A971"/>
    <mergeCell ref="A972:A977"/>
    <mergeCell ref="A978:A983"/>
    <mergeCell ref="A984:A989"/>
    <mergeCell ref="A990:A995"/>
    <mergeCell ref="A996:A1001"/>
    <mergeCell ref="A1002:A1007"/>
    <mergeCell ref="A1008:A1013"/>
    <mergeCell ref="A1015:A1020"/>
    <mergeCell ref="A1021:F1021"/>
    <mergeCell ref="A1022:A1027"/>
    <mergeCell ref="A1052:A1057"/>
    <mergeCell ref="A1059:A1064"/>
    <mergeCell ref="A1028:A1033"/>
    <mergeCell ref="A1034:A1039"/>
    <mergeCell ref="A1:F1"/>
    <mergeCell ref="A2:F2"/>
    <mergeCell ref="C3:D3"/>
    <mergeCell ref="E3:F3"/>
    <mergeCell ref="A87:A92"/>
    <mergeCell ref="A4:F4"/>
    <mergeCell ref="A5:A10"/>
    <mergeCell ref="A11:A16"/>
    <mergeCell ref="A17:A22"/>
    <mergeCell ref="A23:A28"/>
    <mergeCell ref="A86:F86"/>
    <mergeCell ref="A29:F29"/>
    <mergeCell ref="A30:A35"/>
    <mergeCell ref="A36:A41"/>
    <mergeCell ref="A43:A48"/>
    <mergeCell ref="A49:A54"/>
    <mergeCell ref="A74:A79"/>
    <mergeCell ref="A80:A85"/>
    <mergeCell ref="A55:A60"/>
    <mergeCell ref="A42:F42"/>
    <mergeCell ref="A61:F61"/>
    <mergeCell ref="A62:A67"/>
    <mergeCell ref="A68:A73"/>
    <mergeCell ref="A150:A155"/>
    <mergeCell ref="A162:A167"/>
    <mergeCell ref="A168:A173"/>
    <mergeCell ref="A175:A180"/>
    <mergeCell ref="A181:A186"/>
    <mergeCell ref="A93:A98"/>
    <mergeCell ref="A130:F130"/>
    <mergeCell ref="A137:A142"/>
    <mergeCell ref="A143:A148"/>
    <mergeCell ref="A149:F149"/>
    <mergeCell ref="A124:A129"/>
    <mergeCell ref="A131:A136"/>
    <mergeCell ref="A99:F99"/>
    <mergeCell ref="A100:A105"/>
    <mergeCell ref="A106:A111"/>
    <mergeCell ref="A112:A117"/>
    <mergeCell ref="A118:A123"/>
    <mergeCell ref="A193:A197"/>
    <mergeCell ref="A198:A202"/>
    <mergeCell ref="A203:A207"/>
    <mergeCell ref="A208:A212"/>
    <mergeCell ref="A213:A217"/>
    <mergeCell ref="A156:A161"/>
    <mergeCell ref="A174:F174"/>
    <mergeCell ref="A187:F187"/>
    <mergeCell ref="A188:A192"/>
    <mergeCell ref="A249:A253"/>
    <mergeCell ref="A218:F218"/>
    <mergeCell ref="A254:F254"/>
    <mergeCell ref="A255:A260"/>
    <mergeCell ref="A366:F366"/>
    <mergeCell ref="A224:A228"/>
    <mergeCell ref="A229:A233"/>
    <mergeCell ref="A234:A238"/>
    <mergeCell ref="A239:A243"/>
    <mergeCell ref="A244:A248"/>
    <mergeCell ref="A219:A223"/>
    <mergeCell ref="A354:A359"/>
    <mergeCell ref="A360:A365"/>
    <mergeCell ref="A261:F261"/>
    <mergeCell ref="A304:F304"/>
    <mergeCell ref="A347:F347"/>
    <mergeCell ref="A323:A328"/>
    <mergeCell ref="A329:A334"/>
    <mergeCell ref="A335:A340"/>
    <mergeCell ref="A341:A346"/>
    <mergeCell ref="A348:A353"/>
    <mergeCell ref="A292:A297"/>
    <mergeCell ref="A298:A303"/>
    <mergeCell ref="A305:A310"/>
    <mergeCell ref="A311:A316"/>
    <mergeCell ref="A317:A322"/>
    <mergeCell ref="A262:A267"/>
    <mergeCell ref="A268:A273"/>
    <mergeCell ref="A274:A279"/>
    <mergeCell ref="A280:A285"/>
    <mergeCell ref="A286:A291"/>
    <mergeCell ref="A393:A397"/>
    <mergeCell ref="A392:F392"/>
    <mergeCell ref="A367:A371"/>
    <mergeCell ref="A372:A376"/>
    <mergeCell ref="A377:A381"/>
    <mergeCell ref="A382:A386"/>
    <mergeCell ref="A387:A391"/>
    <mergeCell ref="A435:B435"/>
    <mergeCell ref="A436:B436"/>
    <mergeCell ref="A428:B428"/>
    <mergeCell ref="A429:B429"/>
    <mergeCell ref="A452:B452"/>
    <mergeCell ref="A445:B445"/>
    <mergeCell ref="A421:F421"/>
    <mergeCell ref="A434:F434"/>
    <mergeCell ref="A430:B430"/>
    <mergeCell ref="A433:B433"/>
    <mergeCell ref="A449:B449"/>
    <mergeCell ref="A450:B450"/>
    <mergeCell ref="A451:B451"/>
    <mergeCell ref="A426:B426"/>
    <mergeCell ref="A427:B427"/>
    <mergeCell ref="A432:B432"/>
    <mergeCell ref="A431:B431"/>
    <mergeCell ref="A437:B437"/>
    <mergeCell ref="A438:B438"/>
    <mergeCell ref="A439:B439"/>
    <mergeCell ref="A446:F446"/>
    <mergeCell ref="A447:B447"/>
    <mergeCell ref="A448:B448"/>
    <mergeCell ref="A398:F398"/>
    <mergeCell ref="A405:F405"/>
    <mergeCell ref="A412:F412"/>
    <mergeCell ref="A406:B406"/>
    <mergeCell ref="A407:B407"/>
    <mergeCell ref="A408:B408"/>
    <mergeCell ref="A409:B409"/>
    <mergeCell ref="A410:B410"/>
    <mergeCell ref="A401:B401"/>
    <mergeCell ref="A402:B402"/>
    <mergeCell ref="A403:B403"/>
    <mergeCell ref="A404:B404"/>
    <mergeCell ref="A413:B413"/>
    <mergeCell ref="A414:B414"/>
    <mergeCell ref="A399:B399"/>
    <mergeCell ref="A400:B400"/>
    <mergeCell ref="A424:B424"/>
    <mergeCell ref="A422:B422"/>
    <mergeCell ref="A456:B456"/>
    <mergeCell ref="A415:B415"/>
    <mergeCell ref="A416:B416"/>
    <mergeCell ref="A417:B417"/>
    <mergeCell ref="A418:B418"/>
    <mergeCell ref="A419:B419"/>
    <mergeCell ref="A420:B420"/>
    <mergeCell ref="A453:F453"/>
    <mergeCell ref="A454:B454"/>
    <mergeCell ref="A440:B440"/>
    <mergeCell ref="A441:B441"/>
    <mergeCell ref="A442:B442"/>
    <mergeCell ref="A443:B443"/>
    <mergeCell ref="A444:B444"/>
    <mergeCell ref="A423:B423"/>
    <mergeCell ref="A455:B455"/>
    <mergeCell ref="A425:B425"/>
    <mergeCell ref="A411:B411"/>
    <mergeCell ref="A465:B465"/>
    <mergeCell ref="A466:B466"/>
    <mergeCell ref="A467:B467"/>
    <mergeCell ref="A473:B473"/>
    <mergeCell ref="A458:B458"/>
    <mergeCell ref="A462:B462"/>
    <mergeCell ref="A457:B457"/>
    <mergeCell ref="A459:B459"/>
    <mergeCell ref="A460:B460"/>
    <mergeCell ref="A461:B461"/>
    <mergeCell ref="A464:B464"/>
    <mergeCell ref="A463:F463"/>
    <mergeCell ref="A548:A550"/>
    <mergeCell ref="A474:B474"/>
    <mergeCell ref="A475:B475"/>
    <mergeCell ref="A476:B476"/>
    <mergeCell ref="A477:B477"/>
    <mergeCell ref="A478:F478"/>
    <mergeCell ref="A468:B468"/>
    <mergeCell ref="A469:F469"/>
    <mergeCell ref="A470:B470"/>
    <mergeCell ref="A471:B471"/>
    <mergeCell ref="A472:B472"/>
    <mergeCell ref="A479:A488"/>
    <mergeCell ref="A489:A496"/>
    <mergeCell ref="A497:A502"/>
    <mergeCell ref="A503:A509"/>
    <mergeCell ref="A510:F510"/>
    <mergeCell ref="A511:A520"/>
    <mergeCell ref="A521:A530"/>
    <mergeCell ref="A531:A543"/>
    <mergeCell ref="A544:A547"/>
    <mergeCell ref="A566:B566"/>
    <mergeCell ref="A567:F567"/>
    <mergeCell ref="A568:A577"/>
    <mergeCell ref="A578:A585"/>
    <mergeCell ref="A586:A591"/>
    <mergeCell ref="A551:F551"/>
    <mergeCell ref="A552:A557"/>
    <mergeCell ref="A558:A563"/>
    <mergeCell ref="A564:B564"/>
    <mergeCell ref="A565:B565"/>
    <mergeCell ref="A634:A637"/>
    <mergeCell ref="A638:A640"/>
    <mergeCell ref="A633:F633"/>
    <mergeCell ref="A641:A646"/>
    <mergeCell ref="A647:A652"/>
    <mergeCell ref="A593:A599"/>
    <mergeCell ref="A592:F592"/>
    <mergeCell ref="A600:A609"/>
    <mergeCell ref="A610:A619"/>
    <mergeCell ref="A620:A632"/>
    <mergeCell ref="A667:A674"/>
    <mergeCell ref="A676:A681"/>
    <mergeCell ref="A682:A688"/>
    <mergeCell ref="A689:A698"/>
    <mergeCell ref="A675:F675"/>
    <mergeCell ref="A653:B653"/>
    <mergeCell ref="A654:B654"/>
    <mergeCell ref="A655:B655"/>
    <mergeCell ref="A656:F656"/>
    <mergeCell ref="A657:A666"/>
    <mergeCell ref="A730:A735"/>
    <mergeCell ref="A736:A741"/>
    <mergeCell ref="A742:B742"/>
    <mergeCell ref="A743:B743"/>
    <mergeCell ref="A744:B744"/>
    <mergeCell ref="A699:A708"/>
    <mergeCell ref="A710:A722"/>
    <mergeCell ref="A723:A726"/>
    <mergeCell ref="A727:A729"/>
    <mergeCell ref="A709:F709"/>
    <mergeCell ref="A761:B761"/>
    <mergeCell ref="A762:B762"/>
    <mergeCell ref="A764:B764"/>
    <mergeCell ref="A745:F745"/>
    <mergeCell ref="A754:F754"/>
    <mergeCell ref="A763:F763"/>
    <mergeCell ref="A756:B756"/>
    <mergeCell ref="A757:B757"/>
    <mergeCell ref="A758:B758"/>
    <mergeCell ref="A759:B759"/>
    <mergeCell ref="A760:B760"/>
    <mergeCell ref="A750:B750"/>
    <mergeCell ref="A751:B751"/>
    <mergeCell ref="A752:B752"/>
    <mergeCell ref="A753:B753"/>
    <mergeCell ref="A755:B755"/>
    <mergeCell ref="A746:B746"/>
    <mergeCell ref="A747:B747"/>
    <mergeCell ref="A748:B748"/>
    <mergeCell ref="A749:B749"/>
    <mergeCell ref="A781:B781"/>
    <mergeCell ref="A782:B782"/>
    <mergeCell ref="A770:B770"/>
    <mergeCell ref="A771:F771"/>
    <mergeCell ref="A765:B765"/>
    <mergeCell ref="A766:B766"/>
    <mergeCell ref="A767:B767"/>
    <mergeCell ref="A768:B768"/>
    <mergeCell ref="A769:B769"/>
    <mergeCell ref="A772:B772"/>
    <mergeCell ref="A773:B773"/>
    <mergeCell ref="A774:B774"/>
    <mergeCell ref="A775:B775"/>
    <mergeCell ref="A776:B776"/>
    <mergeCell ref="A777:B777"/>
    <mergeCell ref="A778:B778"/>
    <mergeCell ref="A779:B779"/>
    <mergeCell ref="A780:B780"/>
    <mergeCell ref="A783:F783"/>
    <mergeCell ref="A784:B784"/>
    <mergeCell ref="A785:B785"/>
    <mergeCell ref="A786:B786"/>
    <mergeCell ref="A787:B787"/>
    <mergeCell ref="A788:B788"/>
    <mergeCell ref="A789:B789"/>
    <mergeCell ref="A790:B790"/>
    <mergeCell ref="A827:F827"/>
    <mergeCell ref="A809:B809"/>
    <mergeCell ref="A810:B810"/>
    <mergeCell ref="A825:B825"/>
    <mergeCell ref="A826:B826"/>
    <mergeCell ref="A797:F797"/>
    <mergeCell ref="A798:B798"/>
    <mergeCell ref="A799:B799"/>
    <mergeCell ref="A800:B800"/>
    <mergeCell ref="A801:B801"/>
    <mergeCell ref="A811:B811"/>
    <mergeCell ref="A816:F816"/>
    <mergeCell ref="A817:B817"/>
    <mergeCell ref="A818:B818"/>
    <mergeCell ref="A819:B819"/>
    <mergeCell ref="A820:B820"/>
    <mergeCell ref="A791:B791"/>
    <mergeCell ref="A792:F792"/>
    <mergeCell ref="A793:B793"/>
    <mergeCell ref="A794:B794"/>
    <mergeCell ref="A795:B795"/>
    <mergeCell ref="A796:B796"/>
    <mergeCell ref="A828:F828"/>
    <mergeCell ref="A879:A884"/>
    <mergeCell ref="A885:A890"/>
    <mergeCell ref="A802:F802"/>
    <mergeCell ref="A803:B803"/>
    <mergeCell ref="A804:B804"/>
    <mergeCell ref="A805:B805"/>
    <mergeCell ref="A806:F806"/>
    <mergeCell ref="A807:B807"/>
    <mergeCell ref="A808:B808"/>
    <mergeCell ref="A812:F812"/>
    <mergeCell ref="A813:B813"/>
    <mergeCell ref="A814:B814"/>
    <mergeCell ref="A815:B815"/>
    <mergeCell ref="A829:A834"/>
    <mergeCell ref="A835:A840"/>
    <mergeCell ref="A841:A846"/>
    <mergeCell ref="A847:A852"/>
    <mergeCell ref="A1046:A1051"/>
    <mergeCell ref="A917:A922"/>
    <mergeCell ref="A878:F878"/>
    <mergeCell ref="A871:F871"/>
    <mergeCell ref="A923:A928"/>
    <mergeCell ref="A929:A934"/>
    <mergeCell ref="A823:B823"/>
    <mergeCell ref="A824:B824"/>
    <mergeCell ref="A821:B821"/>
    <mergeCell ref="A822:B822"/>
    <mergeCell ref="A1040:A1045"/>
    <mergeCell ref="A853:A858"/>
    <mergeCell ref="A859:A864"/>
    <mergeCell ref="A865:A870"/>
    <mergeCell ref="A872:A877"/>
    <mergeCell ref="A916:F916"/>
    <mergeCell ref="A965:F965"/>
    <mergeCell ref="A1014:F1014"/>
    <mergeCell ref="A891:A896"/>
    <mergeCell ref="A897:A902"/>
    <mergeCell ref="A903:A908"/>
    <mergeCell ref="A909:F909"/>
    <mergeCell ref="A910:A915"/>
  </mergeCells>
  <conditionalFormatting sqref="A802:B811 A816:B826">
    <cfRule type="containsText" priority="3" dxfId="0" operator="containsText" text="Total">
      <formula>NOT(ISERROR(SEARCH("Total",Frequencies!A802)))</formula>
    </cfRule>
  </conditionalFormatting>
  <conditionalFormatting sqref="A797:B801">
    <cfRule type="containsText" priority="2" dxfId="0" operator="containsText" text="Total">
      <formula>NOT(ISERROR(SEARCH("Total",Frequencies!A797)))</formula>
    </cfRule>
  </conditionalFormatting>
  <conditionalFormatting sqref="A812:B815">
    <cfRule type="containsText" priority="1" dxfId="0" operator="containsText" text="Total">
      <formula>NOT(ISERROR(SEARCH("Total",Frequencies!A812)))</formula>
    </cfRule>
  </conditionalFormatting>
  <printOptions/>
  <pageMargins left="0.25" right="0.25" top="0.5" bottom="0.75" header="0.3" footer="0.3"/>
  <pageSetup horizontalDpi="1200" verticalDpi="1200" orientation="portrait" scale="90"/>
  <headerFooter alignWithMargins="0">
    <oddFooter>&amp;C&amp;"-,Regular"&amp;11Page &amp;P of &amp;N</oddFooter>
  </headerFooter>
  <rowBreaks count="25" manualBreakCount="25">
    <brk id="41" max="255" man="1"/>
    <brk id="85" max="5" man="1"/>
    <brk id="129" max="5" man="1"/>
    <brk id="173" max="255" man="1"/>
    <brk id="217" max="255" man="1"/>
    <brk id="260" max="255" man="1"/>
    <brk id="303" max="255" man="1"/>
    <brk id="346" max="255" man="1"/>
    <brk id="391" max="5" man="1"/>
    <brk id="433" max="255" man="1"/>
    <brk id="468" max="255" man="1"/>
    <brk id="509" max="255" man="1"/>
    <brk id="550" max="255" man="1"/>
    <brk id="591" max="255" man="1"/>
    <brk id="632" max="255" man="1"/>
    <brk id="674" max="255" man="1"/>
    <brk id="708" max="255" man="1"/>
    <brk id="753" max="5" man="1"/>
    <brk id="782" max="255" man="1"/>
    <brk id="826" max="255" man="1"/>
    <brk id="870" max="5" man="1"/>
    <brk id="915" max="5" man="1"/>
    <brk id="964" max="5" man="1"/>
    <brk id="1013" max="5" man="1"/>
    <brk id="1057" max="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Wabash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Spirrison</dc:creator>
  <cp:keywords/>
  <dc:description/>
  <cp:lastModifiedBy>Megan Metz</cp:lastModifiedBy>
  <cp:lastPrinted>2014-07-10T19:49:21Z</cp:lastPrinted>
  <dcterms:created xsi:type="dcterms:W3CDTF">2013-04-03T14:14:45Z</dcterms:created>
  <dcterms:modified xsi:type="dcterms:W3CDTF">2014-12-10T17:27:57Z</dcterms:modified>
  <cp:category/>
  <cp:version/>
  <cp:contentType/>
  <cp:contentStatus/>
</cp:coreProperties>
</file>